
<file path=[Content_Types].xml><?xml version="1.0" encoding="utf-8"?>
<Types xmlns="http://schemas.openxmlformats.org/package/2006/content-types">
  <Override PartName="/xl/styles.xml" ContentType="application/vnd.openxmlformats-officedocument.spreadsheetml.styles+xml"/>
  <Override PartName="/xl/charts/chart4.xml" ContentType="application/vnd.openxmlformats-officedocument.drawingml.chart+xml"/>
  <Override PartName="/xl/charts/chart2.xml" ContentType="application/vnd.openxmlformats-officedocument.drawingml.chart+xml"/>
  <Override PartName="/xl/charts/chart69.xml" ContentType="application/vnd.openxmlformats-officedocument.drawingml.chart+xml"/>
  <Override PartName="/xl/charts/chart78.xml" ContentType="application/vnd.openxmlformats-officedocument.drawingml.chart+xml"/>
  <Override PartName="/xl/charts/chart89.xml" ContentType="application/vnd.openxmlformats-officedocument.drawingml.chart+xml"/>
  <Default Extension="rels" ContentType="application/vnd.openxmlformats-package.relationships+xml"/>
  <Default Extension="xml" ContentType="application/xml"/>
  <Override PartName="/xl/charts/chart29.xml" ContentType="application/vnd.openxmlformats-officedocument.drawingml.chart+xml"/>
  <Override PartName="/xl/drawings/drawing2.xml" ContentType="application/vnd.openxmlformats-officedocument.drawing+xml"/>
  <Override PartName="/xl/charts/chart49.xml" ContentType="application/vnd.openxmlformats-officedocument.drawingml.chart+xml"/>
  <Override PartName="/xl/charts/chart58.xml" ContentType="application/vnd.openxmlformats-officedocument.drawingml.chart+xml"/>
  <Override PartName="/xl/charts/chart67.xml" ContentType="application/vnd.openxmlformats-officedocument.drawingml.chart+xml"/>
  <Override PartName="/xl/charts/chart76.xml" ContentType="application/vnd.openxmlformats-officedocument.drawingml.chart+xml"/>
  <Override PartName="/xl/charts/chart87.xml" ContentType="application/vnd.openxmlformats-officedocument.drawingml.chart+xml"/>
  <Override PartName="/xl/worksheets/sheet3.xml" ContentType="application/vnd.openxmlformats-officedocument.spreadsheetml.worksheet+xml"/>
  <Override PartName="/xl/charts/chart18.xml" ContentType="application/vnd.openxmlformats-officedocument.drawingml.chart+xml"/>
  <Override PartName="/xl/charts/chart27.xml" ContentType="application/vnd.openxmlformats-officedocument.drawingml.chart+xml"/>
  <Override PartName="/xl/charts/chart36.xml" ContentType="application/vnd.openxmlformats-officedocument.drawingml.chart+xml"/>
  <Override PartName="/xl/charts/chart38.xml" ContentType="application/vnd.openxmlformats-officedocument.drawingml.chart+xml"/>
  <Override PartName="/xl/charts/chart47.xml" ContentType="application/vnd.openxmlformats-officedocument.drawingml.chart+xml"/>
  <Override PartName="/xl/charts/chart56.xml" ContentType="application/vnd.openxmlformats-officedocument.drawingml.chart+xml"/>
  <Override PartName="/xl/charts/chart65.xml" ContentType="application/vnd.openxmlformats-officedocument.drawingml.chart+xml"/>
  <Override PartName="/xl/charts/chart74.xml" ContentType="application/vnd.openxmlformats-officedocument.drawingml.chart+xml"/>
  <Override PartName="/xl/charts/chart83.xml" ContentType="application/vnd.openxmlformats-officedocument.drawingml.chart+xml"/>
  <Override PartName="/xl/charts/chart85.xml" ContentType="application/vnd.openxmlformats-officedocument.drawingml.chart+xml"/>
  <Override PartName="/xl/worksheets/sheet1.xml" ContentType="application/vnd.openxmlformats-officedocument.spreadsheetml.worksheet+xml"/>
  <Override PartName="/xl/charts/chart16.xml" ContentType="application/vnd.openxmlformats-officedocument.drawingml.chart+xml"/>
  <Override PartName="/xl/charts/chart25.xml" ContentType="application/vnd.openxmlformats-officedocument.drawingml.chart+xml"/>
  <Override PartName="/xl/charts/chart34.xml" ContentType="application/vnd.openxmlformats-officedocument.drawingml.chart+xml"/>
  <Override PartName="/xl/charts/chart45.xml" ContentType="application/vnd.openxmlformats-officedocument.drawingml.chart+xml"/>
  <Override PartName="/xl/charts/chart54.xml" ContentType="application/vnd.openxmlformats-officedocument.drawingml.chart+xml"/>
  <Override PartName="/xl/charts/chart63.xml" ContentType="application/vnd.openxmlformats-officedocument.drawingml.chart+xml"/>
  <Override PartName="/xl/charts/chart72.xml" ContentType="application/vnd.openxmlformats-officedocument.drawingml.chart+xml"/>
  <Override PartName="/xl/charts/chart81.xml" ContentType="application/vnd.openxmlformats-officedocument.drawingml.chart+xml"/>
  <Override PartName="/xl/charts/chart92.xml" ContentType="application/vnd.openxmlformats-officedocument.drawingml.chart+xml"/>
  <Override PartName="/xl/sharedStrings.xml" ContentType="application/vnd.openxmlformats-officedocument.spreadsheetml.sharedStrings+xml"/>
  <Override PartName="/xl/charts/chart14.xml" ContentType="application/vnd.openxmlformats-officedocument.drawingml.chart+xml"/>
  <Override PartName="/xl/charts/chart23.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52.xml" ContentType="application/vnd.openxmlformats-officedocument.drawingml.chart+xml"/>
  <Override PartName="/xl/charts/chart61.xml" ContentType="application/vnd.openxmlformats-officedocument.drawingml.chart+xml"/>
  <Override PartName="/xl/charts/chart70.xml" ContentType="application/vnd.openxmlformats-officedocument.drawingml.chart+xml"/>
  <Override PartName="/xl/charts/chart90.xml" ContentType="application/vnd.openxmlformats-officedocument.drawingml.chart+xml"/>
  <Override PartName="/xl/charts/chart9.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Override PartName="/xl/charts/chart50.xml" ContentType="application/vnd.openxmlformats-officedocument.drawingml.chart+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Override PartName="/xl/charts/chart5.xml" ContentType="application/vnd.openxmlformats-officedocument.drawingml.chart+xml"/>
  <Override PartName="/xl/charts/chart3.xml" ContentType="application/vnd.openxmlformats-officedocument.drawingml.chart+xml"/>
  <Override PartName="/xl/charts/chart59.xml" ContentType="application/vnd.openxmlformats-officedocument.drawingml.chart+xml"/>
  <Override PartName="/xl/charts/chart79.xml" ContentType="application/vnd.openxmlformats-officedocument.drawingml.chart+xml"/>
  <Override PartName="/xl/charts/chart88.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xl/charts/chart39.xml" ContentType="application/vnd.openxmlformats-officedocument.drawingml.chart+xml"/>
  <Override PartName="/xl/charts/chart48.xml" ContentType="application/vnd.openxmlformats-officedocument.drawingml.chart+xml"/>
  <Override PartName="/xl/charts/chart57.xml" ContentType="application/vnd.openxmlformats-officedocument.drawingml.chart+xml"/>
  <Override PartName="/xl/charts/chart68.xml" ContentType="application/vnd.openxmlformats-officedocument.drawingml.chart+xml"/>
  <Override PartName="/xl/charts/chart77.xml" ContentType="application/vnd.openxmlformats-officedocument.drawingml.chart+xml"/>
  <Override PartName="/xl/charts/chart86.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charts/chart28.xml" ContentType="application/vnd.openxmlformats-officedocument.drawingml.chart+xml"/>
  <Override PartName="/xl/charts/chart37.xml" ContentType="application/vnd.openxmlformats-officedocument.drawingml.chart+xml"/>
  <Override PartName="/xl/charts/chart46.xml" ContentType="application/vnd.openxmlformats-officedocument.drawingml.chart+xml"/>
  <Override PartName="/xl/charts/chart55.xml" ContentType="application/vnd.openxmlformats-officedocument.drawingml.chart+xml"/>
  <Override PartName="/xl/charts/chart66.xml" ContentType="application/vnd.openxmlformats-officedocument.drawingml.chart+xml"/>
  <Override PartName="/xl/charts/chart75.xml" ContentType="application/vnd.openxmlformats-officedocument.drawingml.chart+xml"/>
  <Override PartName="/xl/charts/chart84.xml" ContentType="application/vnd.openxmlformats-officedocument.drawingml.chart+xml"/>
  <Override PartName="/xl/charts/chart17.xml" ContentType="application/vnd.openxmlformats-officedocument.drawingml.chart+xml"/>
  <Override PartName="/xl/charts/chart26.xml" ContentType="application/vnd.openxmlformats-officedocument.drawingml.chart+xml"/>
  <Override PartName="/xl/charts/chart35.xml" ContentType="application/vnd.openxmlformats-officedocument.drawingml.chart+xml"/>
  <Override PartName="/xl/charts/chart44.xml" ContentType="application/vnd.openxmlformats-officedocument.drawingml.chart+xml"/>
  <Override PartName="/xl/charts/chart53.xml" ContentType="application/vnd.openxmlformats-officedocument.drawingml.chart+xml"/>
  <Override PartName="/xl/charts/chart64.xml" ContentType="application/vnd.openxmlformats-officedocument.drawingml.chart+xml"/>
  <Override PartName="/xl/charts/chart73.xml" ContentType="application/vnd.openxmlformats-officedocument.drawingml.chart+xml"/>
  <Override PartName="/xl/charts/chart82.xml" ContentType="application/vnd.openxmlformats-officedocument.drawingml.chart+xml"/>
  <Override PartName="/xl/charts/chart91.xml" ContentType="application/vnd.openxmlformats-officedocument.drawingml.chart+xml"/>
  <Override PartName="/xl/calcChain.xml" ContentType="application/vnd.openxmlformats-officedocument.spreadsheetml.calcChain+xml"/>
  <Override PartName="/xl/charts/chart13.xml" ContentType="application/vnd.openxmlformats-officedocument.drawingml.chart+xml"/>
  <Override PartName="/xl/charts/chart15.xml" ContentType="application/vnd.openxmlformats-officedocument.drawingml.chart+xml"/>
  <Override PartName="/xl/charts/chart24.xml" ContentType="application/vnd.openxmlformats-officedocument.drawingml.chart+xml"/>
  <Override PartName="/xl/charts/chart33.xml" ContentType="application/vnd.openxmlformats-officedocument.drawingml.chart+xml"/>
  <Override PartName="/xl/charts/chart42.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charts/chart71.xml" ContentType="application/vnd.openxmlformats-officedocument.drawingml.chart+xml"/>
  <Override PartName="/xl/charts/chart80.xml" ContentType="application/vnd.openxmlformats-officedocument.drawingml.char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31.xml" ContentType="application/vnd.openxmlformats-officedocument.drawingml.chart+xml"/>
  <Override PartName="/xl/charts/chart40.xml" ContentType="application/vnd.openxmlformats-officedocument.drawingml.chart+xml"/>
  <Override PartName="/xl/charts/chart60.xml" ContentType="application/vnd.openxmlformats-officedocument.drawingml.chart+xml"/>
  <Override PartName="/docProps/core.xml" ContentType="application/vnd.openxmlformats-package.core-properties+xml"/>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88" yWindow="60" windowWidth="9108" windowHeight="6768" activeTab="2"/>
  </bookViews>
  <sheets>
    <sheet name="Trending" sheetId="4" r:id="rId1"/>
    <sheet name="Example" sheetId="1" r:id="rId2"/>
    <sheet name="Notes" sheetId="2" r:id="rId3"/>
    <sheet name="Sheet3" sheetId="3" r:id="rId4"/>
  </sheets>
  <calcPr calcId="125725" refMode="R1C1"/>
</workbook>
</file>

<file path=xl/calcChain.xml><?xml version="1.0" encoding="utf-8"?>
<calcChain xmlns="http://schemas.openxmlformats.org/spreadsheetml/2006/main">
  <c r="M59" i="4"/>
  <c r="I59"/>
  <c r="E59"/>
  <c r="N57"/>
  <c r="M57"/>
  <c r="J57"/>
  <c r="I57"/>
  <c r="F57"/>
  <c r="E57"/>
  <c r="O55"/>
  <c r="N55"/>
  <c r="K55"/>
  <c r="J55"/>
  <c r="G55"/>
  <c r="F55"/>
  <c r="M51"/>
  <c r="I51"/>
  <c r="E51"/>
  <c r="C51"/>
  <c r="O49"/>
  <c r="N49"/>
  <c r="K49"/>
  <c r="J49"/>
  <c r="G49"/>
  <c r="F49"/>
  <c r="C49"/>
  <c r="M47"/>
  <c r="I47"/>
  <c r="E47"/>
  <c r="C47"/>
  <c r="O45"/>
  <c r="N45"/>
  <c r="K45"/>
  <c r="J45"/>
  <c r="G45"/>
  <c r="F45"/>
  <c r="C45"/>
  <c r="M43"/>
  <c r="I43"/>
  <c r="E43"/>
  <c r="C43"/>
  <c r="O41"/>
  <c r="N41"/>
  <c r="K41"/>
  <c r="J41"/>
  <c r="G41"/>
  <c r="F41"/>
  <c r="C41"/>
  <c r="M39"/>
  <c r="I39"/>
  <c r="E39"/>
  <c r="C39"/>
  <c r="O37"/>
  <c r="N37"/>
  <c r="K37"/>
  <c r="J37"/>
  <c r="G37"/>
  <c r="F37"/>
  <c r="C37"/>
  <c r="M35"/>
  <c r="I35"/>
  <c r="E35"/>
  <c r="C35"/>
  <c r="O33"/>
  <c r="N33"/>
  <c r="K33"/>
  <c r="J33"/>
  <c r="G33"/>
  <c r="F33"/>
  <c r="C33"/>
  <c r="M31"/>
  <c r="I31"/>
  <c r="E31"/>
  <c r="C31"/>
  <c r="O29"/>
  <c r="N29"/>
  <c r="K29"/>
  <c r="J29"/>
  <c r="G29"/>
  <c r="F29"/>
  <c r="C29"/>
  <c r="M27"/>
  <c r="I27"/>
  <c r="E27"/>
  <c r="C27"/>
  <c r="O25"/>
  <c r="N25"/>
  <c r="K25"/>
  <c r="J25"/>
  <c r="G25"/>
  <c r="F25"/>
  <c r="C25"/>
  <c r="M23"/>
  <c r="I23"/>
  <c r="E23"/>
  <c r="C23"/>
  <c r="O21"/>
  <c r="N21"/>
  <c r="K21"/>
  <c r="J21"/>
  <c r="G21"/>
  <c r="F21"/>
  <c r="C21"/>
  <c r="M19"/>
  <c r="I19"/>
  <c r="E19"/>
  <c r="C19"/>
  <c r="O17"/>
  <c r="N17"/>
  <c r="K17"/>
  <c r="J17"/>
  <c r="G17"/>
  <c r="F17"/>
  <c r="C17"/>
  <c r="M15"/>
  <c r="I15"/>
  <c r="E15"/>
  <c r="C15"/>
  <c r="O13"/>
  <c r="N13"/>
  <c r="K13"/>
  <c r="J13"/>
  <c r="G13"/>
  <c r="F13"/>
  <c r="T10"/>
  <c r="S10"/>
  <c r="R10"/>
  <c r="Q10"/>
  <c r="P10"/>
  <c r="P55" s="1"/>
  <c r="O10"/>
  <c r="O57" s="1"/>
  <c r="N10"/>
  <c r="N59" s="1"/>
  <c r="M10"/>
  <c r="M61" s="1"/>
  <c r="L10"/>
  <c r="L55" s="1"/>
  <c r="K10"/>
  <c r="K57" s="1"/>
  <c r="J10"/>
  <c r="J59" s="1"/>
  <c r="I10"/>
  <c r="I61" s="1"/>
  <c r="H10"/>
  <c r="H55" s="1"/>
  <c r="G10"/>
  <c r="G57" s="1"/>
  <c r="F10"/>
  <c r="F59" s="1"/>
  <c r="E10"/>
  <c r="E61" s="1"/>
  <c r="D10"/>
  <c r="D55" s="1"/>
  <c r="C9"/>
  <c r="T8"/>
  <c r="S8"/>
  <c r="R8"/>
  <c r="Q8"/>
  <c r="P8"/>
  <c r="O8"/>
  <c r="N8"/>
  <c r="M8"/>
  <c r="L8"/>
  <c r="K8"/>
  <c r="J8"/>
  <c r="I8"/>
  <c r="H8"/>
  <c r="G8"/>
  <c r="F8"/>
  <c r="E8"/>
  <c r="C7"/>
  <c r="D8" s="1"/>
  <c r="W6"/>
  <c r="V6"/>
  <c r="U6"/>
  <c r="T6"/>
  <c r="S6"/>
  <c r="R6"/>
  <c r="Q6"/>
  <c r="P6"/>
  <c r="O6"/>
  <c r="N6"/>
  <c r="M6"/>
  <c r="L6"/>
  <c r="K6"/>
  <c r="J6"/>
  <c r="I6"/>
  <c r="H6"/>
  <c r="E61" i="1"/>
  <c r="F61"/>
  <c r="G61"/>
  <c r="H61"/>
  <c r="I61"/>
  <c r="J61"/>
  <c r="K61"/>
  <c r="L61"/>
  <c r="M61"/>
  <c r="N61"/>
  <c r="O61"/>
  <c r="P61"/>
  <c r="E59"/>
  <c r="F59"/>
  <c r="G59"/>
  <c r="H59"/>
  <c r="I59"/>
  <c r="J59"/>
  <c r="K59"/>
  <c r="L59"/>
  <c r="M59"/>
  <c r="N59"/>
  <c r="O59"/>
  <c r="P59"/>
  <c r="E57"/>
  <c r="F57"/>
  <c r="G57"/>
  <c r="H57"/>
  <c r="I57"/>
  <c r="J57"/>
  <c r="K57"/>
  <c r="L57"/>
  <c r="M57"/>
  <c r="N57"/>
  <c r="O57"/>
  <c r="P57"/>
  <c r="E55"/>
  <c r="F55"/>
  <c r="G55"/>
  <c r="H55"/>
  <c r="I55"/>
  <c r="J55"/>
  <c r="K55"/>
  <c r="L55"/>
  <c r="M55"/>
  <c r="N55"/>
  <c r="O55"/>
  <c r="P55"/>
  <c r="E53"/>
  <c r="F53"/>
  <c r="G53"/>
  <c r="H53"/>
  <c r="I53"/>
  <c r="J53"/>
  <c r="K53"/>
  <c r="L53"/>
  <c r="M53"/>
  <c r="N53"/>
  <c r="O53"/>
  <c r="P53"/>
  <c r="E51"/>
  <c r="F51"/>
  <c r="G51"/>
  <c r="H51"/>
  <c r="I51"/>
  <c r="J51"/>
  <c r="K51"/>
  <c r="L51"/>
  <c r="M51"/>
  <c r="N51"/>
  <c r="O51"/>
  <c r="P51"/>
  <c r="E49"/>
  <c r="F49"/>
  <c r="G49"/>
  <c r="H49"/>
  <c r="I49"/>
  <c r="J49"/>
  <c r="K49"/>
  <c r="L49"/>
  <c r="M49"/>
  <c r="N49"/>
  <c r="O49"/>
  <c r="P49"/>
  <c r="E47"/>
  <c r="F47"/>
  <c r="G47"/>
  <c r="H47"/>
  <c r="I47"/>
  <c r="J47"/>
  <c r="K47"/>
  <c r="L47"/>
  <c r="M47"/>
  <c r="N47"/>
  <c r="O47"/>
  <c r="P47"/>
  <c r="E45"/>
  <c r="F45"/>
  <c r="G45"/>
  <c r="H45"/>
  <c r="I45"/>
  <c r="J45"/>
  <c r="K45"/>
  <c r="L45"/>
  <c r="M45"/>
  <c r="N45"/>
  <c r="O45"/>
  <c r="P45"/>
  <c r="E43"/>
  <c r="F43"/>
  <c r="G43"/>
  <c r="H43"/>
  <c r="I43"/>
  <c r="J43"/>
  <c r="K43"/>
  <c r="L43"/>
  <c r="M43"/>
  <c r="N43"/>
  <c r="O43"/>
  <c r="P43"/>
  <c r="E41"/>
  <c r="F41"/>
  <c r="G41"/>
  <c r="H41"/>
  <c r="I41"/>
  <c r="J41"/>
  <c r="K41"/>
  <c r="L41"/>
  <c r="M41"/>
  <c r="N41"/>
  <c r="O41"/>
  <c r="P41"/>
  <c r="E39"/>
  <c r="F39"/>
  <c r="G39"/>
  <c r="H39"/>
  <c r="I39"/>
  <c r="J39"/>
  <c r="K39"/>
  <c r="L39"/>
  <c r="M39"/>
  <c r="N39"/>
  <c r="O39"/>
  <c r="P39"/>
  <c r="E37"/>
  <c r="F37"/>
  <c r="G37"/>
  <c r="H37"/>
  <c r="I37"/>
  <c r="J37"/>
  <c r="K37"/>
  <c r="L37"/>
  <c r="M37"/>
  <c r="N37"/>
  <c r="O37"/>
  <c r="P37"/>
  <c r="E35"/>
  <c r="F35"/>
  <c r="G35"/>
  <c r="H35"/>
  <c r="I35"/>
  <c r="J35"/>
  <c r="K35"/>
  <c r="L35"/>
  <c r="M35"/>
  <c r="N35"/>
  <c r="O35"/>
  <c r="P35"/>
  <c r="E33"/>
  <c r="F33"/>
  <c r="G33"/>
  <c r="H33"/>
  <c r="I33"/>
  <c r="J33"/>
  <c r="K33"/>
  <c r="L33"/>
  <c r="M33"/>
  <c r="N33"/>
  <c r="O33"/>
  <c r="P33"/>
  <c r="E31"/>
  <c r="F31"/>
  <c r="G31"/>
  <c r="H31"/>
  <c r="I31"/>
  <c r="J31"/>
  <c r="K31"/>
  <c r="L31"/>
  <c r="M31"/>
  <c r="N31"/>
  <c r="O31"/>
  <c r="P31"/>
  <c r="E29"/>
  <c r="F29"/>
  <c r="G29"/>
  <c r="H29"/>
  <c r="I29"/>
  <c r="J29"/>
  <c r="K29"/>
  <c r="L29"/>
  <c r="M29"/>
  <c r="N29"/>
  <c r="O29"/>
  <c r="P29"/>
  <c r="E27"/>
  <c r="F27"/>
  <c r="G27"/>
  <c r="H27"/>
  <c r="I27"/>
  <c r="J27"/>
  <c r="K27"/>
  <c r="L27"/>
  <c r="M27"/>
  <c r="N27"/>
  <c r="O27"/>
  <c r="P27"/>
  <c r="E25"/>
  <c r="F25"/>
  <c r="G25"/>
  <c r="H25"/>
  <c r="I25"/>
  <c r="J25"/>
  <c r="K25"/>
  <c r="L25"/>
  <c r="M25"/>
  <c r="N25"/>
  <c r="O25"/>
  <c r="P25"/>
  <c r="E23"/>
  <c r="F23"/>
  <c r="G23"/>
  <c r="H23"/>
  <c r="I23"/>
  <c r="J23"/>
  <c r="K23"/>
  <c r="L23"/>
  <c r="M23"/>
  <c r="N23"/>
  <c r="O23"/>
  <c r="P23"/>
  <c r="E21"/>
  <c r="F21"/>
  <c r="G21"/>
  <c r="H21"/>
  <c r="I21"/>
  <c r="J21"/>
  <c r="K21"/>
  <c r="L21"/>
  <c r="M21"/>
  <c r="N21"/>
  <c r="O21"/>
  <c r="P21"/>
  <c r="E19"/>
  <c r="F19"/>
  <c r="G19"/>
  <c r="H19"/>
  <c r="I19"/>
  <c r="J19"/>
  <c r="K19"/>
  <c r="L19"/>
  <c r="M19"/>
  <c r="N19"/>
  <c r="O19"/>
  <c r="P19"/>
  <c r="E17"/>
  <c r="F17"/>
  <c r="G17"/>
  <c r="H17"/>
  <c r="I17"/>
  <c r="J17"/>
  <c r="K17"/>
  <c r="L17"/>
  <c r="M17"/>
  <c r="N17"/>
  <c r="O17"/>
  <c r="P17"/>
  <c r="E15"/>
  <c r="F15"/>
  <c r="G15"/>
  <c r="H15"/>
  <c r="I15"/>
  <c r="J15"/>
  <c r="K15"/>
  <c r="L15"/>
  <c r="M15"/>
  <c r="N15"/>
  <c r="O15"/>
  <c r="P15"/>
  <c r="G13"/>
  <c r="H13"/>
  <c r="I13"/>
  <c r="J13"/>
  <c r="K13"/>
  <c r="L13"/>
  <c r="M13"/>
  <c r="N13"/>
  <c r="O13"/>
  <c r="P13"/>
  <c r="E13"/>
  <c r="F13"/>
  <c r="D61"/>
  <c r="D59"/>
  <c r="D57"/>
  <c r="D55"/>
  <c r="D53"/>
  <c r="D51"/>
  <c r="D49"/>
  <c r="D47"/>
  <c r="D45"/>
  <c r="D43"/>
  <c r="D41"/>
  <c r="D39"/>
  <c r="D37"/>
  <c r="D35"/>
  <c r="D33"/>
  <c r="D31"/>
  <c r="D29"/>
  <c r="D27"/>
  <c r="D25"/>
  <c r="D23"/>
  <c r="D21"/>
  <c r="D19"/>
  <c r="D17"/>
  <c r="D15"/>
  <c r="D13"/>
  <c r="C7"/>
  <c r="D8" s="1"/>
  <c r="C9"/>
  <c r="D10" s="1"/>
  <c r="E8"/>
  <c r="F8"/>
  <c r="E10"/>
  <c r="F10"/>
  <c r="I6"/>
  <c r="J6"/>
  <c r="K6"/>
  <c r="L6"/>
  <c r="M6"/>
  <c r="N6"/>
  <c r="O6"/>
  <c r="P6"/>
  <c r="Q6"/>
  <c r="R6"/>
  <c r="S6"/>
  <c r="T6"/>
  <c r="U6"/>
  <c r="V6"/>
  <c r="W6"/>
  <c r="H6"/>
  <c r="H8"/>
  <c r="I8"/>
  <c r="J8"/>
  <c r="K8"/>
  <c r="L8"/>
  <c r="M8"/>
  <c r="N8"/>
  <c r="O8"/>
  <c r="P8"/>
  <c r="G8"/>
  <c r="H10"/>
  <c r="I10"/>
  <c r="J10"/>
  <c r="K10"/>
  <c r="L10"/>
  <c r="M10"/>
  <c r="N10"/>
  <c r="O10"/>
  <c r="P10"/>
  <c r="G10"/>
  <c r="Q10"/>
  <c r="R10"/>
  <c r="S10"/>
  <c r="T10"/>
  <c r="Q8"/>
  <c r="R8"/>
  <c r="S8"/>
  <c r="T8"/>
  <c r="C51"/>
  <c r="C49"/>
  <c r="C47"/>
  <c r="C45"/>
  <c r="C43"/>
  <c r="C41"/>
  <c r="C39"/>
  <c r="C37"/>
  <c r="C35"/>
  <c r="C33"/>
  <c r="C31"/>
  <c r="C29"/>
  <c r="C27"/>
  <c r="C25"/>
  <c r="C23"/>
  <c r="C21"/>
  <c r="C19"/>
  <c r="C17"/>
  <c r="C15"/>
  <c r="D53" i="4" l="1"/>
  <c r="L53"/>
  <c r="P53"/>
  <c r="L61"/>
  <c r="H15"/>
  <c r="H19"/>
  <c r="L19"/>
  <c r="P19"/>
  <c r="D23"/>
  <c r="H23"/>
  <c r="H27"/>
  <c r="L27"/>
  <c r="P27"/>
  <c r="H31"/>
  <c r="H35"/>
  <c r="H39"/>
  <c r="H43"/>
  <c r="H47"/>
  <c r="P47"/>
  <c r="H51"/>
  <c r="P51"/>
  <c r="D59"/>
  <c r="H59"/>
  <c r="L59"/>
  <c r="P59"/>
  <c r="G61"/>
  <c r="O61"/>
  <c r="E13"/>
  <c r="I13"/>
  <c r="M13"/>
  <c r="G15"/>
  <c r="K15"/>
  <c r="O15"/>
  <c r="E17"/>
  <c r="I17"/>
  <c r="M17"/>
  <c r="G19"/>
  <c r="K19"/>
  <c r="O19"/>
  <c r="E21"/>
  <c r="I21"/>
  <c r="M21"/>
  <c r="G23"/>
  <c r="K23"/>
  <c r="O23"/>
  <c r="E25"/>
  <c r="I25"/>
  <c r="M25"/>
  <c r="G27"/>
  <c r="K27"/>
  <c r="O27"/>
  <c r="E29"/>
  <c r="I29"/>
  <c r="M29"/>
  <c r="G31"/>
  <c r="K31"/>
  <c r="O31"/>
  <c r="E33"/>
  <c r="I33"/>
  <c r="M33"/>
  <c r="G35"/>
  <c r="K35"/>
  <c r="O35"/>
  <c r="E37"/>
  <c r="I37"/>
  <c r="M37"/>
  <c r="G39"/>
  <c r="K39"/>
  <c r="O39"/>
  <c r="E41"/>
  <c r="I41"/>
  <c r="M41"/>
  <c r="G43"/>
  <c r="K43"/>
  <c r="O43"/>
  <c r="E45"/>
  <c r="I45"/>
  <c r="M45"/>
  <c r="G47"/>
  <c r="K47"/>
  <c r="O47"/>
  <c r="E49"/>
  <c r="I49"/>
  <c r="M49"/>
  <c r="G51"/>
  <c r="K51"/>
  <c r="O51"/>
  <c r="F53"/>
  <c r="J53"/>
  <c r="N53"/>
  <c r="E55"/>
  <c r="I55"/>
  <c r="M55"/>
  <c r="D57"/>
  <c r="H57"/>
  <c r="L57"/>
  <c r="P57"/>
  <c r="G59"/>
  <c r="K59"/>
  <c r="O59"/>
  <c r="F61"/>
  <c r="J61"/>
  <c r="N61"/>
  <c r="H53"/>
  <c r="D61"/>
  <c r="H61"/>
  <c r="P61"/>
  <c r="D15"/>
  <c r="L15"/>
  <c r="P15"/>
  <c r="D19"/>
  <c r="L23"/>
  <c r="P23"/>
  <c r="D27"/>
  <c r="D31"/>
  <c r="L31"/>
  <c r="P31"/>
  <c r="D35"/>
  <c r="L35"/>
  <c r="P35"/>
  <c r="D39"/>
  <c r="L39"/>
  <c r="P39"/>
  <c r="D43"/>
  <c r="L43"/>
  <c r="P43"/>
  <c r="D47"/>
  <c r="L47"/>
  <c r="D51"/>
  <c r="L51"/>
  <c r="G53"/>
  <c r="K53"/>
  <c r="O53"/>
  <c r="K61"/>
  <c r="D13"/>
  <c r="H13"/>
  <c r="L13"/>
  <c r="P13"/>
  <c r="F15"/>
  <c r="J15"/>
  <c r="N15"/>
  <c r="D17"/>
  <c r="H17"/>
  <c r="L17"/>
  <c r="P17"/>
  <c r="F19"/>
  <c r="J19"/>
  <c r="N19"/>
  <c r="D21"/>
  <c r="H21"/>
  <c r="L21"/>
  <c r="P21"/>
  <c r="F23"/>
  <c r="J23"/>
  <c r="N23"/>
  <c r="D25"/>
  <c r="H25"/>
  <c r="L25"/>
  <c r="P25"/>
  <c r="F27"/>
  <c r="J27"/>
  <c r="N27"/>
  <c r="D29"/>
  <c r="H29"/>
  <c r="L29"/>
  <c r="P29"/>
  <c r="F31"/>
  <c r="J31"/>
  <c r="N31"/>
  <c r="D33"/>
  <c r="H33"/>
  <c r="L33"/>
  <c r="P33"/>
  <c r="F35"/>
  <c r="J35"/>
  <c r="N35"/>
  <c r="D37"/>
  <c r="H37"/>
  <c r="L37"/>
  <c r="P37"/>
  <c r="F39"/>
  <c r="J39"/>
  <c r="N39"/>
  <c r="D41"/>
  <c r="H41"/>
  <c r="L41"/>
  <c r="P41"/>
  <c r="F43"/>
  <c r="J43"/>
  <c r="N43"/>
  <c r="D45"/>
  <c r="H45"/>
  <c r="L45"/>
  <c r="P45"/>
  <c r="F47"/>
  <c r="J47"/>
  <c r="N47"/>
  <c r="D49"/>
  <c r="H49"/>
  <c r="L49"/>
  <c r="P49"/>
  <c r="F51"/>
  <c r="J51"/>
  <c r="N51"/>
  <c r="E53"/>
  <c r="I53"/>
  <c r="M53"/>
</calcChain>
</file>

<file path=xl/sharedStrings.xml><?xml version="1.0" encoding="utf-8"?>
<sst xmlns="http://schemas.openxmlformats.org/spreadsheetml/2006/main" count="286" uniqueCount="104">
  <si>
    <t>Pb</t>
  </si>
  <si>
    <t>Cr</t>
  </si>
  <si>
    <t>Cu</t>
  </si>
  <si>
    <t>Al</t>
  </si>
  <si>
    <t>Fe</t>
  </si>
  <si>
    <t>Sn</t>
  </si>
  <si>
    <t>Aluminum</t>
  </si>
  <si>
    <t>Chromium</t>
  </si>
  <si>
    <t>Iron</t>
  </si>
  <si>
    <t>Copper</t>
  </si>
  <si>
    <t>Lead</t>
  </si>
  <si>
    <t>Tin</t>
  </si>
  <si>
    <t>Molybdenum</t>
  </si>
  <si>
    <t>Mo</t>
  </si>
  <si>
    <t>Nickel</t>
  </si>
  <si>
    <t>Mangenese</t>
  </si>
  <si>
    <t>Silver</t>
  </si>
  <si>
    <t>Titanium</t>
  </si>
  <si>
    <t>Potassium</t>
  </si>
  <si>
    <t>Boron</t>
  </si>
  <si>
    <t>Sodium</t>
  </si>
  <si>
    <t>Calcium</t>
  </si>
  <si>
    <t>Magnesium</t>
  </si>
  <si>
    <t>Phosphorus</t>
  </si>
  <si>
    <t>Zinc</t>
  </si>
  <si>
    <t>Barium</t>
  </si>
  <si>
    <t>Flashpoint (F)</t>
  </si>
  <si>
    <t>Fuel %</t>
  </si>
  <si>
    <t>Water %</t>
  </si>
  <si>
    <t>Insolubles %</t>
  </si>
  <si>
    <t>Ni</t>
  </si>
  <si>
    <t>Mn</t>
  </si>
  <si>
    <t>Ag</t>
  </si>
  <si>
    <t>Ti</t>
  </si>
  <si>
    <t>K</t>
  </si>
  <si>
    <t>B</t>
  </si>
  <si>
    <t>Na</t>
  </si>
  <si>
    <t>Ca</t>
  </si>
  <si>
    <t>Mg</t>
  </si>
  <si>
    <t>P</t>
  </si>
  <si>
    <t>Zn</t>
  </si>
  <si>
    <t>Ba</t>
  </si>
  <si>
    <t>Silicon</t>
  </si>
  <si>
    <t>Si</t>
  </si>
  <si>
    <t>82-105</t>
  </si>
  <si>
    <t>&gt;440</t>
  </si>
  <si>
    <t>&lt;1</t>
  </si>
  <si>
    <t>&lt;0.1</t>
  </si>
  <si>
    <t>&lt;0.6</t>
  </si>
  <si>
    <t>Range</t>
  </si>
  <si>
    <t>Parameter</t>
  </si>
  <si>
    <t>Date</t>
  </si>
  <si>
    <t>Hrs on oil</t>
  </si>
  <si>
    <t>Days on oil</t>
  </si>
  <si>
    <t>ppm</t>
  </si>
  <si>
    <t>Tach</t>
  </si>
  <si>
    <t>ppm/50 hrs</t>
  </si>
  <si>
    <t>Viscosity</t>
  </si>
  <si>
    <t>Flashpoint</t>
  </si>
  <si>
    <t>Pistons, piston pin plugs, bearings and the case (fretting)</t>
  </si>
  <si>
    <t>Rings, (replacement) cylinders, a trace element in steel</t>
  </si>
  <si>
    <t>Cylinders, rotating shafts, the valve train, and any steel part sharing the oil</t>
  </si>
  <si>
    <t>Brass or bronze parts, bushings, bearings and oil coolers</t>
  </si>
  <si>
    <t>Primarily leaded gas blow-by, (traces from) bearings</t>
  </si>
  <si>
    <t>Bearings, bronze parts (with copper), anti-wear coatings</t>
  </si>
  <si>
    <t>Traces of anti-wear coatings, some cylinder types</t>
  </si>
  <si>
    <t>Valve guides, trace element in steel</t>
  </si>
  <si>
    <t>Grease additive</t>
  </si>
  <si>
    <t>Trace elements</t>
  </si>
  <si>
    <t>Contamination, common to antifreeze</t>
  </si>
  <si>
    <t>Abrasive dirt (via intake air), silicone sealers and gaskets</t>
  </si>
  <si>
    <t>Oil additives, rare in aircraft engine oils</t>
  </si>
  <si>
    <t>Common anti-wear additive in aircraft oils</t>
  </si>
  <si>
    <t>Component of brass (with copper), oil additive common to auto engine oils</t>
  </si>
  <si>
    <t>Additive used in some synthetic oils, not common to aircraft oils</t>
  </si>
  <si>
    <t>Indicates the amount of volatile gas found in the oil</t>
  </si>
  <si>
    <t>Indicates the amount of moisture found in the oil</t>
  </si>
  <si>
    <t>Indicates total solids particulate from oil oxidation and blow-by</t>
  </si>
  <si>
    <t>Viscosity@210F</t>
  </si>
  <si>
    <t>User input variables</t>
  </si>
  <si>
    <t>Calculated values</t>
  </si>
  <si>
    <t>Date of first change</t>
  </si>
  <si>
    <t>Tach at first change</t>
  </si>
  <si>
    <t>Normal hours</t>
  </si>
  <si>
    <t>Oil Analyses Analysis</t>
  </si>
  <si>
    <t>For example:</t>
  </si>
  <si>
    <t>- oil analysis #1 is on oil run 40 hours and it finds an Al value of 8ppm</t>
  </si>
  <si>
    <t>- oil analysis #2 is on oil run 55 hours and it finds an Al value of 11ppm</t>
  </si>
  <si>
    <t>- 50*(8/40) = 10ppm</t>
  </si>
  <si>
    <t>- 50*(11/55) = 10ppm</t>
  </si>
  <si>
    <t xml:space="preserve">Example is just that.  The 3 oil analyses which are in the example sheet are there to demonstrate the performance of the sheet.  The 3 oil changes in the "Example" sheet are the first 3 oil changes after an engine overhaul and covers the entire engine break-in period.  Notice that all the wear metals are falling as hoped and expected as the engine was broken-in.  </t>
  </si>
  <si>
    <t xml:space="preserve">Each tracked value (element or characteristic) are tracked by 2 charts.  The leftmost is the normalized trending chart and the most valuable.  The rightmost chart is simply the raw data and is nearly worthless.  </t>
  </si>
  <si>
    <t xml:space="preserve">The light yellow fields are your intial values.  The light green numerical fields are user input values.  The white fields are protected and cannot be changed without unprotecting the sheet.  There is no password protection so unprotecting the sheet is possible, but beware. </t>
  </si>
  <si>
    <t>Track each oil change thusly:</t>
  </si>
  <si>
    <t xml:space="preserve">1. Begin by inputting the date of the oil sample and "Days on oil" will be automatically calculated.  </t>
  </si>
  <si>
    <t xml:space="preserve">2. Input the tachometer reading at the time of the oil change, and the "Hrs on oil" will be calculated. </t>
  </si>
  <si>
    <t xml:space="preserve">The raw numbers from an oil analysis laboratory report can be misleading if the hours on the oil are not taken into account.  It is self-evident that the level of wear metals in the oil will increase with the time the oil is run in the engine, yet the values reported in an oil analysis are not normalized.  This makes it difficult to judge the impact of differences  from oil change to oil change, and makes it difficult to plot trending for an engine.  </t>
  </si>
  <si>
    <t>At first look it may appear that the #2 Al level came back slightly high, but if you normalize both values to, say, 50 hours, you find that there was no change in Al levels between oil changes:</t>
  </si>
  <si>
    <t xml:space="preserve">Each chart contains 2 trendlines.  One simply connects the data points, and the other is a smooth fit to the data (2nd order polynomial).  You will note that some of the smooth fit curves eventually curve back up and rejoin the chart to the far right.  This is simply an artifact of the curve fit.  Also, the data assumes the next datapoint following the current datapoint is zero (0).  While in general this is not misleading, it could in some circumstnaces be misleading.   Finally, low value datapoints, such as Mn, K, and B, may not show a trend because the raw values are so low as to be overwelmed by random variation and/or slight variation in the oil analyses.  </t>
  </si>
  <si>
    <t>Initialize the spreadsheet for yourself by putting into the light yellow fields the tachometer reading, the date of the first oil change you will be tracking, and the normalization interval.  Generally the normalization interval is the number of engine hours you target between oil changes.</t>
  </si>
  <si>
    <t>3. Enter into the light green fields all the values of elements and characteristics from your oil analysis you wish to track.  "Flashpoint" and "Viscosity" do not really trend, but are included here for completeness of the raw data record.</t>
  </si>
  <si>
    <t>4. Examine the charts for trending.</t>
  </si>
  <si>
    <t xml:space="preserve">The associated spreadsheet both normalizes and trends oil analyses over time.  The REAL value of the sheet is the trending graphs.  The sheet is based on the Blackstone analysis report and lists the elements and characteristics in the order found in their report.  If you use a different service, some of the values may differ in nomenclature and certainly order.  Just be careful entering your data. </t>
  </si>
  <si>
    <t xml:space="preserve">The workbook has 3 sheets, "Trending", "Example", and "Notes".  You are reading "Notes".  "Trending" is your sheet and is empty and ready for your intialization and data input.  </t>
  </si>
</sst>
</file>

<file path=xl/styles.xml><?xml version="1.0" encoding="utf-8"?>
<styleSheet xmlns="http://schemas.openxmlformats.org/spreadsheetml/2006/main">
  <numFmts count="2">
    <numFmt numFmtId="164" formatCode="yyyy\-mm\-dd"/>
    <numFmt numFmtId="165" formatCode="0.0"/>
  </numFmts>
  <fonts count="6">
    <font>
      <sz val="12"/>
      <name val="Arial"/>
    </font>
    <font>
      <sz val="8"/>
      <name val="Arial"/>
    </font>
    <font>
      <sz val="12"/>
      <name val="Arial"/>
      <family val="2"/>
    </font>
    <font>
      <b/>
      <sz val="12"/>
      <name val="Arial"/>
      <family val="2"/>
    </font>
    <font>
      <sz val="12"/>
      <color indexed="8"/>
      <name val="Arial"/>
      <family val="2"/>
    </font>
    <font>
      <sz val="10"/>
      <name val="Arial"/>
      <family val="2"/>
    </font>
  </fonts>
  <fills count="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65"/>
        <bgColor indexed="64"/>
      </patternFill>
    </fill>
    <fill>
      <patternFill patternType="solid">
        <fgColor rgb="FFFFFF9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style="medium">
        <color indexed="64"/>
      </left>
      <right style="thick">
        <color indexed="64"/>
      </right>
      <top style="thick">
        <color indexed="64"/>
      </top>
      <bottom style="medium">
        <color indexed="64"/>
      </bottom>
      <diagonal/>
    </border>
    <border>
      <left/>
      <right style="thin">
        <color indexed="64"/>
      </right>
      <top/>
      <bottom/>
      <diagonal/>
    </border>
    <border>
      <left style="thick">
        <color indexed="64"/>
      </left>
      <right/>
      <top style="thin">
        <color indexed="64"/>
      </top>
      <bottom/>
      <diagonal/>
    </border>
    <border>
      <left style="medium">
        <color indexed="64"/>
      </left>
      <right style="thick">
        <color indexed="64"/>
      </right>
      <top/>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style="medium">
        <color indexed="64"/>
      </top>
      <bottom style="thick">
        <color auto="1"/>
      </bottom>
      <diagonal/>
    </border>
  </borders>
  <cellStyleXfs count="1">
    <xf numFmtId="0" fontId="0" fillId="0" borderId="0"/>
  </cellStyleXfs>
  <cellXfs count="78">
    <xf numFmtId="0" fontId="0" fillId="0" borderId="0" xfId="0"/>
    <xf numFmtId="2" fontId="2" fillId="3" borderId="1" xfId="0" applyNumberFormat="1" applyFont="1" applyFill="1" applyBorder="1" applyAlignment="1" applyProtection="1">
      <alignment horizontal="right" vertical="center"/>
      <protection locked="0"/>
    </xf>
    <xf numFmtId="0" fontId="0" fillId="0" borderId="1" xfId="0" applyBorder="1" applyAlignment="1"/>
    <xf numFmtId="0" fontId="0" fillId="0" borderId="1" xfId="0" applyBorder="1"/>
    <xf numFmtId="0" fontId="0" fillId="0" borderId="1" xfId="0" applyBorder="1" applyAlignment="1">
      <alignment horizontal="right"/>
    </xf>
    <xf numFmtId="1" fontId="0" fillId="0" borderId="1" xfId="0" applyNumberFormat="1" applyBorder="1" applyAlignment="1" applyProtection="1">
      <alignment horizontal="right"/>
    </xf>
    <xf numFmtId="1" fontId="3" fillId="0" borderId="1" xfId="0" applyNumberFormat="1" applyFont="1" applyBorder="1" applyAlignment="1" applyProtection="1"/>
    <xf numFmtId="2" fontId="2" fillId="3" borderId="1" xfId="0" applyNumberFormat="1" applyFont="1" applyFill="1" applyBorder="1" applyAlignment="1" applyProtection="1">
      <alignment vertical="center"/>
      <protection locked="0"/>
    </xf>
    <xf numFmtId="2" fontId="0" fillId="0" borderId="1" xfId="0" applyNumberFormat="1" applyBorder="1" applyAlignment="1" applyProtection="1">
      <alignment horizontal="right"/>
    </xf>
    <xf numFmtId="2" fontId="3" fillId="0" borderId="1" xfId="0" applyNumberFormat="1" applyFont="1" applyBorder="1" applyAlignment="1" applyProtection="1"/>
    <xf numFmtId="2" fontId="3" fillId="0" borderId="1" xfId="0" applyNumberFormat="1" applyFont="1" applyBorder="1" applyAlignment="1">
      <alignment horizontal="left"/>
    </xf>
    <xf numFmtId="2" fontId="3" fillId="0" borderId="1" xfId="0" applyNumberFormat="1" applyFont="1" applyBorder="1" applyAlignment="1">
      <alignment horizontal="right"/>
    </xf>
    <xf numFmtId="2" fontId="2" fillId="3" borderId="1" xfId="0" applyNumberFormat="1" applyFont="1" applyFill="1" applyBorder="1" applyAlignment="1" applyProtection="1">
      <protection locked="0"/>
    </xf>
    <xf numFmtId="0" fontId="0" fillId="3" borderId="1" xfId="0" applyFill="1" applyBorder="1" applyAlignment="1" applyProtection="1">
      <alignment horizontal="right"/>
      <protection locked="0"/>
    </xf>
    <xf numFmtId="1" fontId="0" fillId="3" borderId="1" xfId="0" applyNumberFormat="1" applyFill="1" applyBorder="1" applyAlignment="1" applyProtection="1">
      <alignment horizontal="right"/>
      <protection locked="0"/>
    </xf>
    <xf numFmtId="2" fontId="0" fillId="0" borderId="1" xfId="0" applyNumberFormat="1" applyBorder="1" applyAlignment="1">
      <alignment horizontal="right"/>
    </xf>
    <xf numFmtId="2" fontId="0" fillId="3" borderId="1" xfId="0" applyNumberFormat="1" applyFill="1" applyBorder="1" applyAlignment="1" applyProtection="1">
      <alignment horizontal="right"/>
      <protection locked="0"/>
    </xf>
    <xf numFmtId="165" fontId="0" fillId="3" borderId="1" xfId="0" applyNumberFormat="1" applyFill="1" applyBorder="1" applyAlignment="1" applyProtection="1">
      <alignment horizontal="right"/>
      <protection locked="0"/>
    </xf>
    <xf numFmtId="0" fontId="0" fillId="0" borderId="1" xfId="0" applyBorder="1" applyAlignment="1" applyProtection="1">
      <alignment horizontal="left"/>
    </xf>
    <xf numFmtId="0" fontId="0" fillId="0" borderId="1" xfId="0" applyBorder="1" applyAlignment="1" applyProtection="1"/>
    <xf numFmtId="0" fontId="0" fillId="0" borderId="1" xfId="0" applyBorder="1" applyAlignment="1" applyProtection="1">
      <alignment horizontal="right"/>
    </xf>
    <xf numFmtId="0" fontId="0" fillId="0" borderId="1" xfId="0" applyBorder="1" applyProtection="1"/>
    <xf numFmtId="0" fontId="4" fillId="0" borderId="1" xfId="0" applyFont="1" applyBorder="1"/>
    <xf numFmtId="164" fontId="0" fillId="3" borderId="1" xfId="0" applyNumberFormat="1" applyFill="1" applyBorder="1" applyAlignment="1" applyProtection="1">
      <alignment horizontal="right"/>
      <protection locked="0"/>
    </xf>
    <xf numFmtId="0" fontId="0" fillId="0" borderId="2" xfId="0" applyBorder="1" applyAlignment="1" applyProtection="1">
      <alignment horizontal="left"/>
    </xf>
    <xf numFmtId="2" fontId="3" fillId="3" borderId="1" xfId="0" applyNumberFormat="1" applyFont="1" applyFill="1" applyBorder="1" applyAlignment="1" applyProtection="1"/>
    <xf numFmtId="2" fontId="2" fillId="3" borderId="1" xfId="0" applyNumberFormat="1" applyFont="1" applyFill="1" applyBorder="1" applyAlignment="1" applyProtection="1"/>
    <xf numFmtId="2" fontId="2" fillId="0" borderId="1" xfId="0" applyNumberFormat="1" applyFont="1" applyBorder="1" applyAlignment="1" applyProtection="1"/>
    <xf numFmtId="0" fontId="0" fillId="3" borderId="1" xfId="0" applyFill="1" applyBorder="1" applyAlignment="1" applyProtection="1"/>
    <xf numFmtId="0" fontId="4" fillId="0" borderId="1" xfId="0" applyFont="1" applyBorder="1" applyProtection="1"/>
    <xf numFmtId="164" fontId="0" fillId="3" borderId="2" xfId="0" applyNumberFormat="1" applyFill="1" applyBorder="1" applyAlignment="1" applyProtection="1">
      <alignment horizontal="right"/>
      <protection locked="0"/>
    </xf>
    <xf numFmtId="1" fontId="0" fillId="0" borderId="2" xfId="0" applyNumberFormat="1" applyBorder="1" applyAlignment="1" applyProtection="1">
      <alignment horizontal="right"/>
    </xf>
    <xf numFmtId="2" fontId="2" fillId="3" borderId="2" xfId="0" applyNumberFormat="1" applyFont="1" applyFill="1" applyBorder="1" applyAlignment="1" applyProtection="1">
      <alignment vertical="center"/>
      <protection locked="0"/>
    </xf>
    <xf numFmtId="2" fontId="0" fillId="0" borderId="2" xfId="0" applyNumberFormat="1" applyBorder="1" applyAlignment="1" applyProtection="1">
      <alignment horizontal="right"/>
    </xf>
    <xf numFmtId="2" fontId="3" fillId="0" borderId="2" xfId="0" applyNumberFormat="1" applyFont="1" applyBorder="1" applyAlignment="1">
      <alignment horizontal="left"/>
    </xf>
    <xf numFmtId="1" fontId="0" fillId="3" borderId="2" xfId="0" applyNumberFormat="1" applyFill="1" applyBorder="1" applyAlignment="1" applyProtection="1">
      <alignment horizontal="right"/>
      <protection locked="0"/>
    </xf>
    <xf numFmtId="2" fontId="0" fillId="0" borderId="2" xfId="0" applyNumberFormat="1" applyBorder="1" applyAlignment="1">
      <alignment horizontal="right"/>
    </xf>
    <xf numFmtId="2" fontId="0" fillId="3" borderId="2" xfId="0" applyNumberFormat="1" applyFill="1" applyBorder="1" applyAlignment="1" applyProtection="1">
      <alignment horizontal="right"/>
      <protection locked="0"/>
    </xf>
    <xf numFmtId="0" fontId="0" fillId="0" borderId="4" xfId="0" applyBorder="1" applyAlignment="1" applyProtection="1">
      <alignment horizontal="left"/>
    </xf>
    <xf numFmtId="0" fontId="0" fillId="0" borderId="5" xfId="0" applyBorder="1" applyAlignment="1" applyProtection="1">
      <alignment horizontal="left"/>
    </xf>
    <xf numFmtId="0" fontId="0" fillId="0" borderId="3" xfId="0" applyBorder="1" applyAlignment="1">
      <alignment horizontal="left"/>
    </xf>
    <xf numFmtId="0" fontId="0" fillId="0" borderId="3" xfId="0" applyBorder="1" applyAlignment="1" applyProtection="1"/>
    <xf numFmtId="0" fontId="0" fillId="0" borderId="3" xfId="0" applyBorder="1" applyAlignment="1" applyProtection="1">
      <alignment horizontal="right"/>
    </xf>
    <xf numFmtId="164" fontId="0" fillId="3" borderId="6" xfId="0" applyNumberFormat="1" applyFill="1" applyBorder="1" applyAlignment="1" applyProtection="1">
      <alignment horizontal="right"/>
      <protection locked="0"/>
    </xf>
    <xf numFmtId="164" fontId="3" fillId="3" borderId="7" xfId="0" applyNumberFormat="1" applyFont="1" applyFill="1" applyBorder="1" applyAlignment="1" applyProtection="1">
      <alignment horizontal="left"/>
    </xf>
    <xf numFmtId="164" fontId="2" fillId="3" borderId="8" xfId="0" applyNumberFormat="1" applyFont="1" applyFill="1" applyBorder="1" applyAlignment="1" applyProtection="1">
      <alignment horizontal="right"/>
    </xf>
    <xf numFmtId="1" fontId="0" fillId="0" borderId="9" xfId="0" applyNumberFormat="1" applyBorder="1" applyAlignment="1" applyProtection="1">
      <alignment horizontal="right"/>
    </xf>
    <xf numFmtId="1" fontId="0" fillId="0" borderId="10" xfId="0" applyNumberFormat="1" applyBorder="1" applyAlignment="1" applyProtection="1">
      <alignment horizontal="right"/>
    </xf>
    <xf numFmtId="2" fontId="2" fillId="3" borderId="9" xfId="0" applyNumberFormat="1" applyFont="1" applyFill="1" applyBorder="1" applyAlignment="1" applyProtection="1">
      <protection locked="0"/>
    </xf>
    <xf numFmtId="2" fontId="2" fillId="3" borderId="10" xfId="0" applyNumberFormat="1" applyFont="1" applyFill="1" applyBorder="1" applyAlignment="1" applyProtection="1">
      <alignment vertical="center"/>
    </xf>
    <xf numFmtId="2" fontId="0" fillId="0" borderId="9" xfId="0" applyNumberFormat="1" applyBorder="1" applyAlignment="1" applyProtection="1">
      <alignment horizontal="right"/>
    </xf>
    <xf numFmtId="2" fontId="0" fillId="0" borderId="10" xfId="0" applyNumberFormat="1" applyBorder="1" applyAlignment="1" applyProtection="1">
      <alignment horizontal="right"/>
    </xf>
    <xf numFmtId="2" fontId="3" fillId="0" borderId="9" xfId="0" applyNumberFormat="1" applyFont="1" applyBorder="1" applyAlignment="1">
      <alignment horizontal="left"/>
    </xf>
    <xf numFmtId="2" fontId="3" fillId="0" borderId="10" xfId="0" applyNumberFormat="1" applyFont="1" applyBorder="1" applyAlignment="1" applyProtection="1">
      <alignment horizontal="left"/>
    </xf>
    <xf numFmtId="0" fontId="0" fillId="3" borderId="9" xfId="0" applyFill="1" applyBorder="1" applyAlignment="1" applyProtection="1">
      <alignment horizontal="left"/>
      <protection locked="0"/>
    </xf>
    <xf numFmtId="0" fontId="0" fillId="3" borderId="10" xfId="0" applyFill="1" applyBorder="1" applyAlignment="1" applyProtection="1">
      <alignment horizontal="right"/>
    </xf>
    <xf numFmtId="2" fontId="0" fillId="0" borderId="9" xfId="0" applyNumberFormat="1" applyBorder="1" applyAlignment="1">
      <alignment horizontal="left"/>
    </xf>
    <xf numFmtId="0" fontId="0" fillId="0" borderId="9" xfId="0" applyBorder="1" applyAlignment="1">
      <alignment horizontal="left"/>
    </xf>
    <xf numFmtId="0" fontId="0" fillId="0" borderId="10" xfId="0" applyBorder="1" applyAlignment="1" applyProtection="1">
      <alignment horizontal="right"/>
    </xf>
    <xf numFmtId="0" fontId="0" fillId="3" borderId="9" xfId="0" applyFill="1" applyBorder="1" applyProtection="1">
      <protection locked="0"/>
    </xf>
    <xf numFmtId="0" fontId="0" fillId="0" borderId="9" xfId="0" applyBorder="1" applyAlignment="1" applyProtection="1">
      <alignment horizontal="left"/>
    </xf>
    <xf numFmtId="0" fontId="0" fillId="0" borderId="11" xfId="0" applyBorder="1" applyAlignment="1" applyProtection="1">
      <alignment horizontal="left"/>
    </xf>
    <xf numFmtId="0" fontId="0" fillId="0" borderId="12" xfId="0" applyBorder="1" applyAlignment="1" applyProtection="1"/>
    <xf numFmtId="0" fontId="0" fillId="0" borderId="13" xfId="0" applyBorder="1" applyAlignment="1" applyProtection="1">
      <alignment horizontal="right"/>
    </xf>
    <xf numFmtId="0" fontId="5" fillId="0" borderId="14" xfId="0" applyFont="1" applyBorder="1" applyAlignment="1">
      <alignment horizontal="right"/>
    </xf>
    <xf numFmtId="0" fontId="5" fillId="2" borderId="15" xfId="0" applyNumberFormat="1" applyFont="1" applyFill="1" applyBorder="1" applyProtection="1"/>
    <xf numFmtId="0" fontId="0" fillId="0" borderId="16" xfId="0" applyBorder="1" applyAlignment="1" applyProtection="1">
      <alignment horizontal="left"/>
    </xf>
    <xf numFmtId="0" fontId="5" fillId="0" borderId="17" xfId="0" applyFont="1" applyBorder="1" applyAlignment="1">
      <alignment horizontal="right"/>
    </xf>
    <xf numFmtId="0" fontId="5" fillId="4" borderId="18" xfId="0" applyNumberFormat="1" applyFont="1" applyFill="1" applyBorder="1" applyProtection="1"/>
    <xf numFmtId="0" fontId="5" fillId="0" borderId="19" xfId="0" applyFont="1" applyBorder="1" applyAlignment="1" applyProtection="1">
      <alignment horizontal="right"/>
    </xf>
    <xf numFmtId="0" fontId="5" fillId="0" borderId="20" xfId="0" applyFont="1" applyBorder="1" applyAlignment="1" applyProtection="1">
      <alignment horizontal="right"/>
    </xf>
    <xf numFmtId="0" fontId="5" fillId="0" borderId="21" xfId="0" applyFont="1" applyBorder="1" applyAlignment="1" applyProtection="1">
      <alignment horizontal="right"/>
    </xf>
    <xf numFmtId="2" fontId="2" fillId="5" borderId="15" xfId="0" applyNumberFormat="1" applyFont="1" applyFill="1" applyBorder="1" applyAlignment="1" applyProtection="1">
      <alignment horizontal="right" vertical="center"/>
      <protection locked="0"/>
    </xf>
    <xf numFmtId="164" fontId="0" fillId="5" borderId="22" xfId="0" applyNumberFormat="1" applyFill="1" applyBorder="1" applyAlignment="1" applyProtection="1">
      <alignment horizontal="right"/>
      <protection locked="0"/>
    </xf>
    <xf numFmtId="1" fontId="0" fillId="5" borderId="23" xfId="0" applyNumberFormat="1" applyFill="1" applyBorder="1" applyAlignment="1" applyProtection="1">
      <alignment horizontal="right"/>
      <protection locked="0"/>
    </xf>
    <xf numFmtId="0" fontId="5" fillId="0" borderId="0" xfId="0" applyFont="1" applyAlignment="1">
      <alignment wrapText="1"/>
    </xf>
    <xf numFmtId="0" fontId="5" fillId="0" borderId="0" xfId="0" applyFont="1"/>
    <xf numFmtId="0" fontId="5" fillId="0" borderId="0" xfId="0" applyNumberFormat="1" applyFont="1" applyAlignment="1">
      <alignment wrapText="1"/>
    </xf>
  </cellXfs>
  <cellStyles count="1">
    <cellStyle name="Normal" xfId="0" builtinId="0"/>
  </cellStyles>
  <dxfs count="0"/>
  <tableStyles count="0" defaultTableStyle="TableStyleMedium9" defaultPivotStyle="PivotStyleLight16"/>
  <colors>
    <mruColors>
      <color rgb="FFFFFF99"/>
      <color rgb="FFCCFFCC"/>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Aluminum</a:t>
            </a:r>
          </a:p>
        </c:rich>
      </c:tx>
      <c:layout>
        <c:manualLayout>
          <c:xMode val="edge"/>
          <c:yMode val="edge"/>
          <c:x val="0.39357500466139478"/>
          <c:y val="3.2567133582915658E-2"/>
        </c:manualLayout>
      </c:layout>
      <c:spPr>
        <a:noFill/>
        <a:ln w="25400">
          <a:noFill/>
        </a:ln>
      </c:spPr>
    </c:title>
    <c:plotArea>
      <c:layout>
        <c:manualLayout>
          <c:layoutTarget val="inner"/>
          <c:xMode val="edge"/>
          <c:yMode val="edge"/>
          <c:x val="0.13520773969660171"/>
          <c:y val="0.20306565645817926"/>
          <c:w val="0.72557024668869619"/>
          <c:h val="0.48467557626339031"/>
        </c:manualLayout>
      </c:layout>
      <c:lineChart>
        <c:grouping val="standard"/>
        <c:ser>
          <c:idx val="0"/>
          <c:order val="0"/>
          <c:tx>
            <c:strRef>
              <c:f>Trending!$C$13</c:f>
              <c:strCache>
                <c:ptCount val="1"/>
                <c:pt idx="0">
                  <c:v>Al</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a:lstStyle/>
              <a:p>
                <a:pPr>
                  <a:defRPr sz="92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Trending!$D$7:$AD$7</c:f>
              <c:numCache>
                <c:formatCode>yyyy\-mm\-dd</c:formatCode>
                <c:ptCount val="27"/>
                <c:pt idx="0">
                  <c:v>40909</c:v>
                </c:pt>
                <c:pt idx="1">
                  <c:v>41021</c:v>
                </c:pt>
                <c:pt idx="2">
                  <c:v>41157</c:v>
                </c:pt>
              </c:numCache>
            </c:numRef>
          </c:cat>
          <c:val>
            <c:numRef>
              <c:f>Trending!$D$13:$P$13</c:f>
              <c:numCache>
                <c:formatCode>0.00</c:formatCode>
                <c:ptCount val="13"/>
                <c:pt idx="0">
                  <c:v>36.307053941910908</c:v>
                </c:pt>
                <c:pt idx="1">
                  <c:v>17.182130584192628</c:v>
                </c:pt>
                <c:pt idx="2">
                  <c:v>13.333333333333334</c:v>
                </c:pt>
                <c:pt idx="3">
                  <c:v>0</c:v>
                </c:pt>
                <c:pt idx="4">
                  <c:v>0</c:v>
                </c:pt>
                <c:pt idx="5">
                  <c:v>0</c:v>
                </c:pt>
                <c:pt idx="6">
                  <c:v>0</c:v>
                </c:pt>
                <c:pt idx="7">
                  <c:v>0</c:v>
                </c:pt>
                <c:pt idx="8">
                  <c:v>0</c:v>
                </c:pt>
                <c:pt idx="9">
                  <c:v>0</c:v>
                </c:pt>
                <c:pt idx="10">
                  <c:v>0</c:v>
                </c:pt>
                <c:pt idx="11">
                  <c:v>0</c:v>
                </c:pt>
                <c:pt idx="12">
                  <c:v>0</c:v>
                </c:pt>
              </c:numCache>
            </c:numRef>
          </c:val>
        </c:ser>
        <c:marker val="1"/>
        <c:axId val="64794624"/>
        <c:axId val="64796544"/>
      </c:lineChart>
      <c:catAx>
        <c:axId val="64794624"/>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649345778753603"/>
              <c:y val="0.88122832047889266"/>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64796544"/>
        <c:crosses val="autoZero"/>
        <c:lblAlgn val="ctr"/>
        <c:lblOffset val="100"/>
        <c:tickLblSkip val="1"/>
        <c:tickMarkSkip val="1"/>
      </c:catAx>
      <c:valAx>
        <c:axId val="64796544"/>
        <c:scaling>
          <c:orientation val="minMax"/>
          <c:min val="2"/>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35119348865692E-2"/>
              <c:y val="0.31034562590778453"/>
            </c:manualLayout>
          </c:layout>
          <c:spPr>
            <a:noFill/>
            <a:ln w="25400">
              <a:noFill/>
            </a:ln>
          </c:spPr>
        </c:title>
        <c:numFmt formatCode="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4794624"/>
        <c:crosses val="autoZero"/>
        <c:crossBetween val="midCat"/>
      </c:valAx>
      <c:spPr>
        <a:solidFill>
          <a:srgbClr val="FFFFFF"/>
        </a:solidFill>
        <a:ln w="3175">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Potassium</a:t>
            </a:r>
          </a:p>
        </c:rich>
      </c:tx>
      <c:layout>
        <c:manualLayout>
          <c:xMode val="edge"/>
          <c:yMode val="edge"/>
          <c:x val="0.39118825100133531"/>
          <c:y val="3.2380967439066086E-2"/>
        </c:manualLayout>
      </c:layout>
      <c:spPr>
        <a:noFill/>
        <a:ln w="25400">
          <a:noFill/>
        </a:ln>
      </c:spPr>
    </c:title>
    <c:plotArea>
      <c:layout>
        <c:manualLayout>
          <c:layoutTarget val="inner"/>
          <c:xMode val="edge"/>
          <c:yMode val="edge"/>
          <c:x val="0.14152202937249694"/>
          <c:y val="0.20190485579652936"/>
          <c:w val="0.71962616822429903"/>
          <c:h val="0.4876192743765228"/>
        </c:manualLayout>
      </c:layout>
      <c:lineChart>
        <c:grouping val="standard"/>
        <c:ser>
          <c:idx val="1"/>
          <c:order val="0"/>
          <c:tx>
            <c:strRef>
              <c:f>Trending!$C$35</c:f>
              <c:strCache>
                <c:ptCount val="1"/>
                <c:pt idx="0">
                  <c:v>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2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linear"/>
          </c:trendline>
          <c:cat>
            <c:numRef>
              <c:f>Trending!$D$7:$AD$7</c:f>
              <c:numCache>
                <c:formatCode>yyyy\-mm\-dd</c:formatCode>
                <c:ptCount val="27"/>
                <c:pt idx="0">
                  <c:v>40909</c:v>
                </c:pt>
                <c:pt idx="1">
                  <c:v>41021</c:v>
                </c:pt>
                <c:pt idx="2">
                  <c:v>41157</c:v>
                </c:pt>
              </c:numCache>
            </c:numRef>
          </c:cat>
          <c:val>
            <c:numRef>
              <c:f>Trending!$D$35:$P$35</c:f>
              <c:numCache>
                <c:formatCode>0.00</c:formatCode>
                <c:ptCount val="13"/>
                <c:pt idx="0">
                  <c:v>10.373443983403115</c:v>
                </c:pt>
                <c:pt idx="1">
                  <c:v>10.738831615120393</c:v>
                </c:pt>
                <c:pt idx="2">
                  <c:v>0</c:v>
                </c:pt>
                <c:pt idx="3">
                  <c:v>0</c:v>
                </c:pt>
                <c:pt idx="4">
                  <c:v>0</c:v>
                </c:pt>
                <c:pt idx="5">
                  <c:v>0</c:v>
                </c:pt>
                <c:pt idx="6">
                  <c:v>0</c:v>
                </c:pt>
                <c:pt idx="7">
                  <c:v>0</c:v>
                </c:pt>
                <c:pt idx="8">
                  <c:v>0</c:v>
                </c:pt>
                <c:pt idx="9">
                  <c:v>0</c:v>
                </c:pt>
                <c:pt idx="10">
                  <c:v>0</c:v>
                </c:pt>
                <c:pt idx="11">
                  <c:v>0</c:v>
                </c:pt>
                <c:pt idx="12">
                  <c:v>0</c:v>
                </c:pt>
              </c:numCache>
            </c:numRef>
          </c:val>
        </c:ser>
        <c:marker val="1"/>
        <c:axId val="69653248"/>
        <c:axId val="69655168"/>
      </c:lineChart>
      <c:catAx>
        <c:axId val="69653248"/>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927903871829079"/>
              <c:y val="0.88190517201691399"/>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69655168"/>
        <c:crosses val="autoZero"/>
        <c:lblAlgn val="ctr"/>
        <c:lblOffset val="100"/>
        <c:tickLblSkip val="1"/>
        <c:tickMarkSkip val="1"/>
      </c:catAx>
      <c:valAx>
        <c:axId val="69655168"/>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367156208277678E-2"/>
              <c:y val="0.31238109764746158"/>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9653248"/>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Boron</a:t>
            </a:r>
          </a:p>
        </c:rich>
      </c:tx>
      <c:layout>
        <c:manualLayout>
          <c:xMode val="edge"/>
          <c:yMode val="edge"/>
          <c:x val="0.43449290040493832"/>
          <c:y val="3.2442748091603177E-2"/>
        </c:manualLayout>
      </c:layout>
      <c:spPr>
        <a:noFill/>
        <a:ln w="25400">
          <a:noFill/>
        </a:ln>
      </c:spPr>
    </c:title>
    <c:plotArea>
      <c:layout>
        <c:manualLayout>
          <c:layoutTarget val="inner"/>
          <c:xMode val="edge"/>
          <c:yMode val="edge"/>
          <c:x val="0.13903772812958018"/>
          <c:y val="0.20229007633587789"/>
          <c:w val="0.72192666528820493"/>
          <c:h val="0.46755725190839675"/>
        </c:manualLayout>
      </c:layout>
      <c:lineChart>
        <c:grouping val="standard"/>
        <c:ser>
          <c:idx val="1"/>
          <c:order val="0"/>
          <c:tx>
            <c:strRef>
              <c:f>Trending!$C$37</c:f>
              <c:strCache>
                <c:ptCount val="1"/>
                <c:pt idx="0">
                  <c:v>B</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linear"/>
          </c:trendline>
          <c:cat>
            <c:numRef>
              <c:f>Trending!$D$7:$AD$7</c:f>
              <c:numCache>
                <c:formatCode>yyyy\-mm\-dd</c:formatCode>
                <c:ptCount val="27"/>
                <c:pt idx="0">
                  <c:v>40909</c:v>
                </c:pt>
                <c:pt idx="1">
                  <c:v>41021</c:v>
                </c:pt>
                <c:pt idx="2">
                  <c:v>41157</c:v>
                </c:pt>
              </c:numCache>
            </c:numRef>
          </c:cat>
          <c:val>
            <c:numRef>
              <c:f>Trending!$D$37:$P$37</c:f>
              <c:numCache>
                <c:formatCode>0.00</c:formatCode>
                <c:ptCount val="13"/>
                <c:pt idx="0">
                  <c:v>5.1867219917015577</c:v>
                </c:pt>
                <c:pt idx="1">
                  <c:v>0</c:v>
                </c:pt>
                <c:pt idx="2">
                  <c:v>1.3333333333333335</c:v>
                </c:pt>
                <c:pt idx="3">
                  <c:v>0</c:v>
                </c:pt>
                <c:pt idx="4">
                  <c:v>0</c:v>
                </c:pt>
                <c:pt idx="5">
                  <c:v>0</c:v>
                </c:pt>
                <c:pt idx="6">
                  <c:v>0</c:v>
                </c:pt>
                <c:pt idx="7">
                  <c:v>0</c:v>
                </c:pt>
                <c:pt idx="8">
                  <c:v>0</c:v>
                </c:pt>
                <c:pt idx="9">
                  <c:v>0</c:v>
                </c:pt>
                <c:pt idx="10">
                  <c:v>0</c:v>
                </c:pt>
                <c:pt idx="11">
                  <c:v>0</c:v>
                </c:pt>
                <c:pt idx="12">
                  <c:v>0</c:v>
                </c:pt>
              </c:numCache>
            </c:numRef>
          </c:val>
        </c:ser>
        <c:marker val="1"/>
        <c:axId val="71781760"/>
        <c:axId val="71824896"/>
      </c:lineChart>
      <c:catAx>
        <c:axId val="71781760"/>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855712258121123"/>
              <c:y val="0.86259541984732824"/>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71824896"/>
        <c:crosses val="autoZero"/>
        <c:lblAlgn val="ctr"/>
        <c:lblOffset val="100"/>
        <c:tickLblSkip val="1"/>
        <c:tickMarkSkip val="1"/>
      </c:catAx>
      <c:valAx>
        <c:axId val="71824896"/>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2727320944258288E-2"/>
              <c:y val="0.30152671755725363"/>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71781760"/>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Silicon</a:t>
            </a:r>
          </a:p>
        </c:rich>
      </c:tx>
      <c:layout>
        <c:manualLayout>
          <c:xMode val="edge"/>
          <c:yMode val="edge"/>
          <c:x val="0.4278083942448645"/>
          <c:y val="3.2442748091603177E-2"/>
        </c:manualLayout>
      </c:layout>
      <c:spPr>
        <a:noFill/>
        <a:ln w="25400">
          <a:noFill/>
        </a:ln>
      </c:spPr>
    </c:title>
    <c:plotArea>
      <c:layout>
        <c:manualLayout>
          <c:layoutTarget val="inner"/>
          <c:xMode val="edge"/>
          <c:yMode val="edge"/>
          <c:x val="0.15508054291376255"/>
          <c:y val="0.20229007633587789"/>
          <c:w val="0.70588385050402458"/>
          <c:h val="0.48664122137404697"/>
        </c:manualLayout>
      </c:layout>
      <c:lineChart>
        <c:grouping val="standard"/>
        <c:ser>
          <c:idx val="1"/>
          <c:order val="0"/>
          <c:tx>
            <c:strRef>
              <c:f>Trending!$C$39</c:f>
              <c:strCache>
                <c:ptCount val="1"/>
                <c:pt idx="0">
                  <c:v>Si</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Trending!$D$7:$AD$7</c:f>
              <c:numCache>
                <c:formatCode>yyyy\-mm\-dd</c:formatCode>
                <c:ptCount val="27"/>
                <c:pt idx="0">
                  <c:v>40909</c:v>
                </c:pt>
                <c:pt idx="1">
                  <c:v>41021</c:v>
                </c:pt>
                <c:pt idx="2">
                  <c:v>41157</c:v>
                </c:pt>
              </c:numCache>
            </c:numRef>
          </c:cat>
          <c:val>
            <c:numRef>
              <c:f>Trending!$D$39:$P$39</c:f>
              <c:numCache>
                <c:formatCode>0.00</c:formatCode>
                <c:ptCount val="13"/>
                <c:pt idx="0">
                  <c:v>67.427385892120256</c:v>
                </c:pt>
                <c:pt idx="1">
                  <c:v>30.068728522337096</c:v>
                </c:pt>
                <c:pt idx="2">
                  <c:v>12</c:v>
                </c:pt>
                <c:pt idx="3">
                  <c:v>0</c:v>
                </c:pt>
                <c:pt idx="4">
                  <c:v>0</c:v>
                </c:pt>
                <c:pt idx="5">
                  <c:v>0</c:v>
                </c:pt>
                <c:pt idx="6">
                  <c:v>0</c:v>
                </c:pt>
                <c:pt idx="7">
                  <c:v>0</c:v>
                </c:pt>
                <c:pt idx="8">
                  <c:v>0</c:v>
                </c:pt>
                <c:pt idx="9">
                  <c:v>0</c:v>
                </c:pt>
                <c:pt idx="10">
                  <c:v>0</c:v>
                </c:pt>
                <c:pt idx="11">
                  <c:v>0</c:v>
                </c:pt>
                <c:pt idx="12">
                  <c:v>0</c:v>
                </c:pt>
              </c:numCache>
            </c:numRef>
          </c:val>
        </c:ser>
        <c:marker val="1"/>
        <c:axId val="71862528"/>
        <c:axId val="71864704"/>
      </c:lineChart>
      <c:catAx>
        <c:axId val="71862528"/>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6657852997330368"/>
              <c:y val="0.88167938931297718"/>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71864704"/>
        <c:crosses val="autoZero"/>
        <c:lblAlgn val="ctr"/>
        <c:lblOffset val="100"/>
        <c:tickLblSkip val="1"/>
        <c:tickMarkSkip val="1"/>
      </c:catAx>
      <c:valAx>
        <c:axId val="71864704"/>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01123408288692E-2"/>
              <c:y val="0.31106870229007777"/>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71862528"/>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Sodium</a:t>
            </a:r>
          </a:p>
        </c:rich>
      </c:tx>
      <c:layout>
        <c:manualLayout>
          <c:xMode val="edge"/>
          <c:yMode val="edge"/>
          <c:x val="0.41922563417890518"/>
          <c:y val="3.2442748091603177E-2"/>
        </c:manualLayout>
      </c:layout>
      <c:spPr>
        <a:noFill/>
        <a:ln w="25400">
          <a:noFill/>
        </a:ln>
      </c:spPr>
    </c:title>
    <c:plotArea>
      <c:layout>
        <c:manualLayout>
          <c:layoutTarget val="inner"/>
          <c:xMode val="edge"/>
          <c:yMode val="edge"/>
          <c:x val="0.14152202937249694"/>
          <c:y val="0.20229007633587789"/>
          <c:w val="0.71962616822429903"/>
          <c:h val="0.48664122137404697"/>
        </c:manualLayout>
      </c:layout>
      <c:lineChart>
        <c:grouping val="standard"/>
        <c:ser>
          <c:idx val="1"/>
          <c:order val="0"/>
          <c:tx>
            <c:strRef>
              <c:f>Trending!$C$41</c:f>
              <c:strCache>
                <c:ptCount val="1"/>
                <c:pt idx="0">
                  <c:v>Na</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cat>
            <c:numRef>
              <c:f>Trending!$D$7:$AD$7</c:f>
              <c:numCache>
                <c:formatCode>yyyy\-mm\-dd</c:formatCode>
                <c:ptCount val="27"/>
                <c:pt idx="0">
                  <c:v>40909</c:v>
                </c:pt>
                <c:pt idx="1">
                  <c:v>41021</c:v>
                </c:pt>
                <c:pt idx="2">
                  <c:v>41157</c:v>
                </c:pt>
              </c:numCache>
            </c:numRef>
          </c:cat>
          <c:val>
            <c:numRef>
              <c:f>Trending!$D$41:$P$41</c:f>
              <c:numCache>
                <c:formatCode>0.00</c:formatCode>
                <c:ptCount val="13"/>
                <c:pt idx="0">
                  <c:v>5.1867219917015577</c:v>
                </c:pt>
                <c:pt idx="1">
                  <c:v>2.1477663230240784</c:v>
                </c:pt>
                <c:pt idx="2">
                  <c:v>0</c:v>
                </c:pt>
                <c:pt idx="3">
                  <c:v>0</c:v>
                </c:pt>
                <c:pt idx="4">
                  <c:v>0</c:v>
                </c:pt>
                <c:pt idx="5">
                  <c:v>0</c:v>
                </c:pt>
                <c:pt idx="6">
                  <c:v>0</c:v>
                </c:pt>
                <c:pt idx="7">
                  <c:v>0</c:v>
                </c:pt>
                <c:pt idx="8">
                  <c:v>0</c:v>
                </c:pt>
                <c:pt idx="9">
                  <c:v>0</c:v>
                </c:pt>
                <c:pt idx="10">
                  <c:v>0</c:v>
                </c:pt>
                <c:pt idx="11">
                  <c:v>0</c:v>
                </c:pt>
                <c:pt idx="12">
                  <c:v>0</c:v>
                </c:pt>
              </c:numCache>
            </c:numRef>
          </c:val>
        </c:ser>
        <c:marker val="1"/>
        <c:axId val="73015680"/>
        <c:axId val="73017600"/>
      </c:lineChart>
      <c:catAx>
        <c:axId val="73015680"/>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927903871829079"/>
              <c:y val="0.88167938931297718"/>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73017600"/>
        <c:crosses val="autoZero"/>
        <c:lblAlgn val="ctr"/>
        <c:lblOffset val="100"/>
        <c:tickLblSkip val="1"/>
        <c:tickMarkSkip val="1"/>
      </c:catAx>
      <c:valAx>
        <c:axId val="73017600"/>
        <c:scaling>
          <c:orientation val="minMax"/>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367156208277678E-2"/>
              <c:y val="0.31106870229007777"/>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73015680"/>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Calcium</a:t>
            </a:r>
          </a:p>
        </c:rich>
      </c:tx>
      <c:layout>
        <c:manualLayout>
          <c:xMode val="edge"/>
          <c:yMode val="edge"/>
          <c:x val="0.41499405253412375"/>
          <c:y val="3.2319421636820535E-2"/>
        </c:manualLayout>
      </c:layout>
      <c:spPr>
        <a:noFill/>
        <a:ln w="25400">
          <a:noFill/>
        </a:ln>
      </c:spPr>
    </c:title>
    <c:plotArea>
      <c:layout>
        <c:manualLayout>
          <c:layoutTarget val="inner"/>
          <c:xMode val="edge"/>
          <c:yMode val="edge"/>
          <c:x val="0.1419011921568302"/>
          <c:y val="0.20342224206704737"/>
          <c:w val="0.71887679422846662"/>
          <c:h val="0.48669246700153262"/>
        </c:manualLayout>
      </c:layout>
      <c:lineChart>
        <c:grouping val="standard"/>
        <c:ser>
          <c:idx val="1"/>
          <c:order val="0"/>
          <c:tx>
            <c:strRef>
              <c:f>Trending!$C$43</c:f>
              <c:strCache>
                <c:ptCount val="1"/>
                <c:pt idx="0">
                  <c:v>Ca</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Trending!$D$7:$AD$7</c:f>
              <c:numCache>
                <c:formatCode>yyyy\-mm\-dd</c:formatCode>
                <c:ptCount val="27"/>
                <c:pt idx="0">
                  <c:v>40909</c:v>
                </c:pt>
                <c:pt idx="1">
                  <c:v>41021</c:v>
                </c:pt>
                <c:pt idx="2">
                  <c:v>41157</c:v>
                </c:pt>
              </c:numCache>
            </c:numRef>
          </c:cat>
          <c:val>
            <c:numRef>
              <c:f>Trending!$D$43:$P$43</c:f>
              <c:numCache>
                <c:formatCode>0.00</c:formatCode>
                <c:ptCount val="13"/>
                <c:pt idx="0">
                  <c:v>114.10788381743428</c:v>
                </c:pt>
                <c:pt idx="1">
                  <c:v>25.773195876288941</c:v>
                </c:pt>
                <c:pt idx="2">
                  <c:v>10.666666666666668</c:v>
                </c:pt>
                <c:pt idx="3">
                  <c:v>0</c:v>
                </c:pt>
                <c:pt idx="4">
                  <c:v>0</c:v>
                </c:pt>
                <c:pt idx="5">
                  <c:v>0</c:v>
                </c:pt>
                <c:pt idx="6">
                  <c:v>0</c:v>
                </c:pt>
                <c:pt idx="7">
                  <c:v>0</c:v>
                </c:pt>
                <c:pt idx="8">
                  <c:v>0</c:v>
                </c:pt>
                <c:pt idx="9">
                  <c:v>0</c:v>
                </c:pt>
                <c:pt idx="10">
                  <c:v>0</c:v>
                </c:pt>
                <c:pt idx="11">
                  <c:v>0</c:v>
                </c:pt>
                <c:pt idx="12">
                  <c:v>0</c:v>
                </c:pt>
              </c:numCache>
            </c:numRef>
          </c:val>
        </c:ser>
        <c:marker val="1"/>
        <c:axId val="73051520"/>
        <c:axId val="71906816"/>
      </c:lineChart>
      <c:catAx>
        <c:axId val="73051520"/>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917083877162734"/>
              <c:y val="0.88213009644027784"/>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71906816"/>
        <c:crosses val="autoZero"/>
        <c:lblAlgn val="ctr"/>
        <c:lblOffset val="100"/>
        <c:tickLblSkip val="1"/>
        <c:tickMarkSkip val="1"/>
      </c:catAx>
      <c:valAx>
        <c:axId val="71906816"/>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35119348865692E-2"/>
              <c:y val="0.31368850412208293"/>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73051520"/>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Magnesium</a:t>
            </a:r>
          </a:p>
        </c:rich>
      </c:tx>
      <c:layout>
        <c:manualLayout>
          <c:xMode val="edge"/>
          <c:yMode val="edge"/>
          <c:x val="0.38152679023298652"/>
          <c:y val="3.2319421636820535E-2"/>
        </c:manualLayout>
      </c:layout>
      <c:spPr>
        <a:noFill/>
        <a:ln w="25400">
          <a:noFill/>
        </a:ln>
      </c:spPr>
    </c:title>
    <c:plotArea>
      <c:layout>
        <c:manualLayout>
          <c:layoutTarget val="inner"/>
          <c:xMode val="edge"/>
          <c:yMode val="edge"/>
          <c:x val="0.1419011921568302"/>
          <c:y val="0.20342224206704737"/>
          <c:w val="0.71887679422846662"/>
          <c:h val="0.48669246700153262"/>
        </c:manualLayout>
      </c:layout>
      <c:lineChart>
        <c:grouping val="standard"/>
        <c:ser>
          <c:idx val="1"/>
          <c:order val="0"/>
          <c:tx>
            <c:strRef>
              <c:f>Trending!$C$45</c:f>
              <c:strCache>
                <c:ptCount val="1"/>
                <c:pt idx="0">
                  <c:v>Mg</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linear"/>
          </c:trendline>
          <c:cat>
            <c:numRef>
              <c:f>Trending!$D$7:$AD$7</c:f>
              <c:numCache>
                <c:formatCode>yyyy\-mm\-dd</c:formatCode>
                <c:ptCount val="27"/>
                <c:pt idx="0">
                  <c:v>40909</c:v>
                </c:pt>
                <c:pt idx="1">
                  <c:v>41021</c:v>
                </c:pt>
                <c:pt idx="2">
                  <c:v>41157</c:v>
                </c:pt>
              </c:numCache>
            </c:numRef>
          </c:cat>
          <c:val>
            <c:numRef>
              <c:f>Trending!$D$45:$P$45</c:f>
              <c:numCache>
                <c:formatCode>0.00</c:formatCode>
                <c:ptCount val="13"/>
                <c:pt idx="0">
                  <c:v>15.560165975104672</c:v>
                </c:pt>
                <c:pt idx="1">
                  <c:v>8.5910652920963138</c:v>
                </c:pt>
                <c:pt idx="2">
                  <c:v>4</c:v>
                </c:pt>
                <c:pt idx="3">
                  <c:v>0</c:v>
                </c:pt>
                <c:pt idx="4">
                  <c:v>0</c:v>
                </c:pt>
                <c:pt idx="5">
                  <c:v>0</c:v>
                </c:pt>
                <c:pt idx="6">
                  <c:v>0</c:v>
                </c:pt>
                <c:pt idx="7">
                  <c:v>0</c:v>
                </c:pt>
                <c:pt idx="8">
                  <c:v>0</c:v>
                </c:pt>
                <c:pt idx="9">
                  <c:v>0</c:v>
                </c:pt>
                <c:pt idx="10">
                  <c:v>0</c:v>
                </c:pt>
                <c:pt idx="11">
                  <c:v>0</c:v>
                </c:pt>
                <c:pt idx="12">
                  <c:v>0</c:v>
                </c:pt>
              </c:numCache>
            </c:numRef>
          </c:val>
        </c:ser>
        <c:marker val="1"/>
        <c:axId val="71936256"/>
        <c:axId val="73081216"/>
      </c:lineChart>
      <c:catAx>
        <c:axId val="71936256"/>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917083877162734"/>
              <c:y val="0.88213009644027784"/>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73081216"/>
        <c:crosses val="autoZero"/>
        <c:lblAlgn val="ctr"/>
        <c:lblOffset val="100"/>
        <c:tickLblSkip val="1"/>
        <c:tickMarkSkip val="1"/>
      </c:catAx>
      <c:valAx>
        <c:axId val="73081216"/>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35119348865692E-2"/>
              <c:y val="0.31368850412208293"/>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71936256"/>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Phosphorus</a:t>
            </a:r>
          </a:p>
        </c:rich>
      </c:tx>
      <c:layout>
        <c:manualLayout>
          <c:xMode val="edge"/>
          <c:yMode val="edge"/>
          <c:x val="0.37433234496425577"/>
          <c:y val="3.2442748091603177E-2"/>
        </c:manualLayout>
      </c:layout>
      <c:spPr>
        <a:noFill/>
        <a:ln w="25400">
          <a:noFill/>
        </a:ln>
      </c:spPr>
    </c:title>
    <c:plotArea>
      <c:layout>
        <c:manualLayout>
          <c:layoutTarget val="inner"/>
          <c:xMode val="edge"/>
          <c:yMode val="edge"/>
          <c:x val="0.16176504907383848"/>
          <c:y val="0.20229007633587789"/>
          <c:w val="0.6991993443439467"/>
          <c:h val="0.48664122137404697"/>
        </c:manualLayout>
      </c:layout>
      <c:lineChart>
        <c:grouping val="standard"/>
        <c:ser>
          <c:idx val="1"/>
          <c:order val="0"/>
          <c:tx>
            <c:strRef>
              <c:f>Trending!$C$47</c:f>
              <c:strCache>
                <c:ptCount val="1"/>
                <c:pt idx="0">
                  <c:v>P</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Trending!$D$7:$AD$7</c:f>
              <c:numCache>
                <c:formatCode>yyyy\-mm\-dd</c:formatCode>
                <c:ptCount val="27"/>
                <c:pt idx="0">
                  <c:v>40909</c:v>
                </c:pt>
                <c:pt idx="1">
                  <c:v>41021</c:v>
                </c:pt>
                <c:pt idx="2">
                  <c:v>41157</c:v>
                </c:pt>
              </c:numCache>
            </c:numRef>
          </c:cat>
          <c:val>
            <c:numRef>
              <c:f>Trending!$D$47:$P$47</c:f>
              <c:numCache>
                <c:formatCode>0.00</c:formatCode>
                <c:ptCount val="13"/>
                <c:pt idx="0">
                  <c:v>41.493775933612461</c:v>
                </c:pt>
                <c:pt idx="1">
                  <c:v>0</c:v>
                </c:pt>
                <c:pt idx="2">
                  <c:v>0</c:v>
                </c:pt>
                <c:pt idx="3">
                  <c:v>0</c:v>
                </c:pt>
                <c:pt idx="4">
                  <c:v>0</c:v>
                </c:pt>
                <c:pt idx="5">
                  <c:v>0</c:v>
                </c:pt>
                <c:pt idx="6">
                  <c:v>0</c:v>
                </c:pt>
                <c:pt idx="7">
                  <c:v>0</c:v>
                </c:pt>
                <c:pt idx="8">
                  <c:v>0</c:v>
                </c:pt>
                <c:pt idx="9">
                  <c:v>0</c:v>
                </c:pt>
                <c:pt idx="10">
                  <c:v>0</c:v>
                </c:pt>
                <c:pt idx="11">
                  <c:v>0</c:v>
                </c:pt>
                <c:pt idx="12">
                  <c:v>0</c:v>
                </c:pt>
              </c:numCache>
            </c:numRef>
          </c:val>
        </c:ser>
        <c:marker val="1"/>
        <c:axId val="73110656"/>
        <c:axId val="73112576"/>
      </c:lineChart>
      <c:catAx>
        <c:axId val="73110656"/>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6925233243733239"/>
              <c:y val="0.88167938931297718"/>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73112576"/>
        <c:crosses val="autoZero"/>
        <c:lblAlgn val="ctr"/>
        <c:lblOffset val="100"/>
        <c:tickLblSkip val="1"/>
        <c:tickMarkSkip val="1"/>
      </c:catAx>
      <c:valAx>
        <c:axId val="73112576"/>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01123408288692E-2"/>
              <c:y val="0.31106870229007777"/>
            </c:manualLayout>
          </c:layout>
          <c:spPr>
            <a:noFill/>
            <a:ln w="25400">
              <a:noFill/>
            </a:ln>
          </c:spPr>
        </c:title>
        <c:numFmt formatCode="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73110656"/>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Zinc</a:t>
            </a:r>
          </a:p>
        </c:rich>
      </c:tx>
      <c:layout>
        <c:manualLayout>
          <c:xMode val="edge"/>
          <c:yMode val="edge"/>
          <c:x val="0.45247738631139944"/>
          <c:y val="3.2442748091603177E-2"/>
        </c:manualLayout>
      </c:layout>
      <c:spPr>
        <a:noFill/>
        <a:ln w="25400">
          <a:noFill/>
        </a:ln>
      </c:spPr>
    </c:title>
    <c:plotArea>
      <c:layout>
        <c:manualLayout>
          <c:layoutTarget val="inner"/>
          <c:xMode val="edge"/>
          <c:yMode val="edge"/>
          <c:x val="0.1419011921568302"/>
          <c:y val="0.20229007633587789"/>
          <c:w val="0.71887679422846662"/>
          <c:h val="0.48664122137404697"/>
        </c:manualLayout>
      </c:layout>
      <c:lineChart>
        <c:grouping val="standard"/>
        <c:ser>
          <c:idx val="1"/>
          <c:order val="0"/>
          <c:tx>
            <c:strRef>
              <c:f>Trending!$C$49</c:f>
              <c:strCache>
                <c:ptCount val="1"/>
                <c:pt idx="0">
                  <c:v>Zn</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Trending!$D$7:$AD$7</c:f>
              <c:numCache>
                <c:formatCode>yyyy\-mm\-dd</c:formatCode>
                <c:ptCount val="27"/>
                <c:pt idx="0">
                  <c:v>40909</c:v>
                </c:pt>
                <c:pt idx="1">
                  <c:v>41021</c:v>
                </c:pt>
                <c:pt idx="2">
                  <c:v>41157</c:v>
                </c:pt>
              </c:numCache>
            </c:numRef>
          </c:cat>
          <c:val>
            <c:numRef>
              <c:f>Trending!$D$49:$P$49</c:f>
              <c:numCache>
                <c:formatCode>0.00</c:formatCode>
                <c:ptCount val="13"/>
                <c:pt idx="0">
                  <c:v>20.746887966806231</c:v>
                </c:pt>
                <c:pt idx="1">
                  <c:v>6.4432989690722353</c:v>
                </c:pt>
                <c:pt idx="2">
                  <c:v>4</c:v>
                </c:pt>
                <c:pt idx="3">
                  <c:v>0</c:v>
                </c:pt>
                <c:pt idx="4">
                  <c:v>0</c:v>
                </c:pt>
                <c:pt idx="5">
                  <c:v>0</c:v>
                </c:pt>
                <c:pt idx="6">
                  <c:v>0</c:v>
                </c:pt>
                <c:pt idx="7">
                  <c:v>0</c:v>
                </c:pt>
                <c:pt idx="8">
                  <c:v>0</c:v>
                </c:pt>
                <c:pt idx="9">
                  <c:v>0</c:v>
                </c:pt>
                <c:pt idx="10">
                  <c:v>0</c:v>
                </c:pt>
                <c:pt idx="11">
                  <c:v>0</c:v>
                </c:pt>
                <c:pt idx="12">
                  <c:v>0</c:v>
                </c:pt>
              </c:numCache>
            </c:numRef>
          </c:val>
        </c:ser>
        <c:marker val="1"/>
        <c:axId val="73175040"/>
        <c:axId val="73176960"/>
      </c:lineChart>
      <c:catAx>
        <c:axId val="73175040"/>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917083877162734"/>
              <c:y val="0.88167938931297718"/>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73176960"/>
        <c:crosses val="autoZero"/>
        <c:lblAlgn val="ctr"/>
        <c:lblOffset val="100"/>
        <c:tickLblSkip val="1"/>
        <c:tickMarkSkip val="1"/>
      </c:catAx>
      <c:valAx>
        <c:axId val="73176960"/>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35119348865692E-2"/>
              <c:y val="0.31106870229007777"/>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73175040"/>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Barium</a:t>
            </a:r>
          </a:p>
        </c:rich>
      </c:tx>
      <c:layout>
        <c:manualLayout>
          <c:xMode val="edge"/>
          <c:yMode val="edge"/>
          <c:x val="0.42436488597844518"/>
          <c:y val="3.2380967439066086E-2"/>
        </c:manualLayout>
      </c:layout>
      <c:spPr>
        <a:noFill/>
        <a:ln w="25400">
          <a:noFill/>
        </a:ln>
      </c:spPr>
    </c:title>
    <c:plotArea>
      <c:layout>
        <c:manualLayout>
          <c:layoutTarget val="inner"/>
          <c:xMode val="edge"/>
          <c:yMode val="edge"/>
          <c:x val="0.1499333351091037"/>
          <c:y val="0.20190485579652936"/>
          <c:w val="0.71084465127619612"/>
          <c:h val="0.58857170227478761"/>
        </c:manualLayout>
      </c:layout>
      <c:lineChart>
        <c:grouping val="standard"/>
        <c:ser>
          <c:idx val="1"/>
          <c:order val="0"/>
          <c:tx>
            <c:strRef>
              <c:f>Trending!$C$51</c:f>
              <c:strCache>
                <c:ptCount val="1"/>
                <c:pt idx="0">
                  <c:v>Ba</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linear"/>
          </c:trendline>
          <c:cat>
            <c:numRef>
              <c:f>Trending!$D$7:$AD$7</c:f>
              <c:numCache>
                <c:formatCode>yyyy\-mm\-dd</c:formatCode>
                <c:ptCount val="27"/>
                <c:pt idx="0">
                  <c:v>40909</c:v>
                </c:pt>
                <c:pt idx="1">
                  <c:v>41021</c:v>
                </c:pt>
                <c:pt idx="2">
                  <c:v>41157</c:v>
                </c:pt>
              </c:numCache>
            </c:numRef>
          </c:cat>
          <c:val>
            <c:numRef>
              <c:f>Trending!$D$51:$P$51</c:f>
              <c:numCache>
                <c:formatCode>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dLbls>
          <c:showVal val="1"/>
        </c:dLbls>
        <c:marker val="1"/>
        <c:axId val="81791616"/>
        <c:axId val="81814272"/>
      </c:lineChart>
      <c:catAx>
        <c:axId val="81791616"/>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6318691024776537"/>
              <c:y val="0.88190517201691399"/>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81814272"/>
        <c:crosses val="autoZero"/>
        <c:lblAlgn val="ctr"/>
        <c:lblOffset val="100"/>
        <c:tickLblSkip val="1"/>
        <c:tickMarkSkip val="1"/>
      </c:catAx>
      <c:valAx>
        <c:axId val="81814272"/>
        <c:scaling>
          <c:orientation val="minMax"/>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35119348865692E-2"/>
              <c:y val="0.36190493020132547"/>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81791616"/>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Viscosity</a:t>
            </a:r>
          </a:p>
        </c:rich>
      </c:tx>
      <c:layout>
        <c:manualLayout>
          <c:xMode val="edge"/>
          <c:yMode val="edge"/>
          <c:x val="0.40587449933244568"/>
          <c:y val="3.2442748091603177E-2"/>
        </c:manualLayout>
      </c:layout>
      <c:spPr>
        <a:noFill/>
        <a:ln w="25400">
          <a:noFill/>
        </a:ln>
      </c:spPr>
    </c:title>
    <c:plotArea>
      <c:layout>
        <c:manualLayout>
          <c:layoutTarget val="inner"/>
          <c:xMode val="edge"/>
          <c:yMode val="edge"/>
          <c:x val="0.14819759679572791"/>
          <c:y val="0.20229007633587789"/>
          <c:w val="0.7129506008010682"/>
          <c:h val="0.48664122137404697"/>
        </c:manualLayout>
      </c:layout>
      <c:lineChart>
        <c:grouping val="standard"/>
        <c:ser>
          <c:idx val="1"/>
          <c:order val="0"/>
          <c:tx>
            <c:strRef>
              <c:f>Trending!$C$53</c:f>
              <c:strCache>
                <c:ptCount val="1"/>
                <c:pt idx="0">
                  <c:v>Viscosity</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Trending!$D$7:$AD$7</c:f>
              <c:numCache>
                <c:formatCode>yyyy\-mm\-dd</c:formatCode>
                <c:ptCount val="27"/>
                <c:pt idx="0">
                  <c:v>40909</c:v>
                </c:pt>
                <c:pt idx="1">
                  <c:v>41021</c:v>
                </c:pt>
                <c:pt idx="2">
                  <c:v>41157</c:v>
                </c:pt>
              </c:numCache>
            </c:numRef>
          </c:cat>
          <c:val>
            <c:numRef>
              <c:f>Trending!$D$53:$P$53</c:f>
              <c:numCache>
                <c:formatCode>0.00</c:formatCode>
                <c:ptCount val="13"/>
                <c:pt idx="0">
                  <c:v>485.4771784232658</c:v>
                </c:pt>
                <c:pt idx="1">
                  <c:v>195.44673539519115</c:v>
                </c:pt>
                <c:pt idx="2">
                  <c:v>121.6</c:v>
                </c:pt>
                <c:pt idx="3">
                  <c:v>0</c:v>
                </c:pt>
                <c:pt idx="4">
                  <c:v>0</c:v>
                </c:pt>
                <c:pt idx="5">
                  <c:v>0</c:v>
                </c:pt>
                <c:pt idx="6">
                  <c:v>0</c:v>
                </c:pt>
                <c:pt idx="7">
                  <c:v>0</c:v>
                </c:pt>
                <c:pt idx="8">
                  <c:v>0</c:v>
                </c:pt>
                <c:pt idx="9">
                  <c:v>0</c:v>
                </c:pt>
                <c:pt idx="10">
                  <c:v>0</c:v>
                </c:pt>
                <c:pt idx="11">
                  <c:v>0</c:v>
                </c:pt>
                <c:pt idx="12">
                  <c:v>0</c:v>
                </c:pt>
              </c:numCache>
            </c:numRef>
          </c:val>
        </c:ser>
        <c:dLbls>
          <c:showVal val="1"/>
        </c:dLbls>
        <c:marker val="1"/>
        <c:axId val="81462784"/>
        <c:axId val="81464704"/>
      </c:lineChart>
      <c:catAx>
        <c:axId val="81462784"/>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6328437917223086"/>
              <c:y val="0.88167938931297718"/>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81464704"/>
        <c:crosses val="autoZero"/>
        <c:lblAlgn val="ctr"/>
        <c:lblOffset val="100"/>
        <c:tickLblSkip val="1"/>
        <c:tickMarkSkip val="1"/>
      </c:catAx>
      <c:valAx>
        <c:axId val="81464704"/>
        <c:scaling>
          <c:orientation val="minMax"/>
          <c:min val="5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Viscosity/50 hrs</a:t>
                </a:r>
              </a:p>
            </c:rich>
          </c:tx>
          <c:layout>
            <c:manualLayout>
              <c:xMode val="edge"/>
              <c:yMode val="edge"/>
              <c:x val="2.5367156208277678E-2"/>
              <c:y val="0.2557251908396948"/>
            </c:manualLayout>
          </c:layout>
          <c:spPr>
            <a:noFill/>
            <a:ln w="25400">
              <a:noFill/>
            </a:ln>
          </c:spPr>
        </c:title>
        <c:numFmt formatCode="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81462784"/>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Chromium</a:t>
            </a:r>
          </a:p>
        </c:rich>
      </c:tx>
      <c:layout>
        <c:manualLayout>
          <c:xMode val="edge"/>
          <c:yMode val="edge"/>
          <c:x val="0.39118825100133531"/>
          <c:y val="3.2442748091603177E-2"/>
        </c:manualLayout>
      </c:layout>
      <c:spPr>
        <a:noFill/>
        <a:ln w="25400">
          <a:noFill/>
        </a:ln>
      </c:spPr>
    </c:title>
    <c:plotArea>
      <c:layout>
        <c:manualLayout>
          <c:layoutTarget val="inner"/>
          <c:xMode val="edge"/>
          <c:yMode val="edge"/>
          <c:x val="0.14152202937249694"/>
          <c:y val="0.20229007633587789"/>
          <c:w val="0.71962616822429903"/>
          <c:h val="0.48664122137404697"/>
        </c:manualLayout>
      </c:layout>
      <c:lineChart>
        <c:grouping val="standard"/>
        <c:ser>
          <c:idx val="1"/>
          <c:order val="0"/>
          <c:tx>
            <c:strRef>
              <c:f>Trending!$C$15</c:f>
              <c:strCache>
                <c:ptCount val="1"/>
                <c:pt idx="0">
                  <c:v>Cr</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2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Trending!$D$7:$AD$7</c:f>
              <c:numCache>
                <c:formatCode>yyyy\-mm\-dd</c:formatCode>
                <c:ptCount val="27"/>
                <c:pt idx="0">
                  <c:v>40909</c:v>
                </c:pt>
                <c:pt idx="1">
                  <c:v>41021</c:v>
                </c:pt>
                <c:pt idx="2">
                  <c:v>41157</c:v>
                </c:pt>
              </c:numCache>
            </c:numRef>
          </c:cat>
          <c:val>
            <c:numRef>
              <c:f>Trending!$D$15:$P$15</c:f>
              <c:numCache>
                <c:formatCode>0.00</c:formatCode>
                <c:ptCount val="13"/>
                <c:pt idx="0">
                  <c:v>82.987551867224923</c:v>
                </c:pt>
                <c:pt idx="1">
                  <c:v>27.920962199313021</c:v>
                </c:pt>
                <c:pt idx="2">
                  <c:v>9.3333333333333339</c:v>
                </c:pt>
                <c:pt idx="3">
                  <c:v>0</c:v>
                </c:pt>
                <c:pt idx="4">
                  <c:v>0</c:v>
                </c:pt>
                <c:pt idx="5">
                  <c:v>0</c:v>
                </c:pt>
                <c:pt idx="6">
                  <c:v>0</c:v>
                </c:pt>
                <c:pt idx="7">
                  <c:v>0</c:v>
                </c:pt>
                <c:pt idx="8">
                  <c:v>0</c:v>
                </c:pt>
                <c:pt idx="9">
                  <c:v>0</c:v>
                </c:pt>
                <c:pt idx="10">
                  <c:v>0</c:v>
                </c:pt>
                <c:pt idx="11">
                  <c:v>0</c:v>
                </c:pt>
                <c:pt idx="12">
                  <c:v>0</c:v>
                </c:pt>
              </c:numCache>
            </c:numRef>
          </c:val>
        </c:ser>
        <c:marker val="1"/>
        <c:axId val="64412288"/>
        <c:axId val="69432064"/>
      </c:lineChart>
      <c:catAx>
        <c:axId val="64412288"/>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927903871829079"/>
              <c:y val="0.88167938931297718"/>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69432064"/>
        <c:crosses val="autoZero"/>
        <c:lblAlgn val="ctr"/>
        <c:lblOffset val="100"/>
        <c:tickLblSkip val="1"/>
        <c:tickMarkSkip val="1"/>
      </c:catAx>
      <c:valAx>
        <c:axId val="69432064"/>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367156208277678E-2"/>
              <c:y val="0.31106870229007777"/>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4412288"/>
        <c:crosses val="autoZero"/>
        <c:crossBetween val="midCat"/>
      </c:valAx>
      <c:spPr>
        <a:solidFill>
          <a:srgbClr val="FFFFFF"/>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Flashpoint</a:t>
            </a:r>
          </a:p>
        </c:rich>
      </c:tx>
      <c:layout>
        <c:manualLayout>
          <c:xMode val="edge"/>
          <c:yMode val="edge"/>
          <c:x val="0.39037515974843756"/>
          <c:y val="3.2442748091603177E-2"/>
        </c:manualLayout>
      </c:layout>
      <c:spPr>
        <a:noFill/>
        <a:ln w="25400">
          <a:noFill/>
        </a:ln>
      </c:spPr>
    </c:title>
    <c:plotArea>
      <c:layout>
        <c:manualLayout>
          <c:layoutTarget val="inner"/>
          <c:xMode val="edge"/>
          <c:yMode val="edge"/>
          <c:x val="0.16176504907383848"/>
          <c:y val="0.20229007633587789"/>
          <c:w val="0.6991993443439467"/>
          <c:h val="0.48664122137404697"/>
        </c:manualLayout>
      </c:layout>
      <c:lineChart>
        <c:grouping val="standard"/>
        <c:ser>
          <c:idx val="1"/>
          <c:order val="0"/>
          <c:tx>
            <c:strRef>
              <c:f>Trending!$C$55</c:f>
              <c:strCache>
                <c:ptCount val="1"/>
                <c:pt idx="0">
                  <c:v>Flashpoint</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Trending!$D$7:$AD$7</c:f>
              <c:numCache>
                <c:formatCode>yyyy\-mm\-dd</c:formatCode>
                <c:ptCount val="27"/>
                <c:pt idx="0">
                  <c:v>40909</c:v>
                </c:pt>
                <c:pt idx="1">
                  <c:v>41021</c:v>
                </c:pt>
                <c:pt idx="2">
                  <c:v>41157</c:v>
                </c:pt>
              </c:numCache>
            </c:numRef>
          </c:cat>
          <c:val>
            <c:numRef>
              <c:f>Trending!$D$55:$P$55</c:f>
              <c:numCache>
                <c:formatCode>0.00</c:formatCode>
                <c:ptCount val="13"/>
                <c:pt idx="0">
                  <c:v>2230.29045643167</c:v>
                </c:pt>
                <c:pt idx="1">
                  <c:v>945.01718213059451</c:v>
                </c:pt>
                <c:pt idx="2">
                  <c:v>593.33333333333337</c:v>
                </c:pt>
                <c:pt idx="3">
                  <c:v>0</c:v>
                </c:pt>
                <c:pt idx="4">
                  <c:v>0</c:v>
                </c:pt>
                <c:pt idx="5">
                  <c:v>0</c:v>
                </c:pt>
                <c:pt idx="6">
                  <c:v>0</c:v>
                </c:pt>
                <c:pt idx="7">
                  <c:v>0</c:v>
                </c:pt>
                <c:pt idx="8">
                  <c:v>0</c:v>
                </c:pt>
                <c:pt idx="9">
                  <c:v>0</c:v>
                </c:pt>
                <c:pt idx="10">
                  <c:v>0</c:v>
                </c:pt>
                <c:pt idx="11">
                  <c:v>0</c:v>
                </c:pt>
                <c:pt idx="12">
                  <c:v>0</c:v>
                </c:pt>
              </c:numCache>
            </c:numRef>
          </c:val>
        </c:ser>
        <c:dLbls>
          <c:showVal val="1"/>
        </c:dLbls>
        <c:marker val="1"/>
        <c:axId val="81523072"/>
        <c:axId val="81524992"/>
      </c:lineChart>
      <c:catAx>
        <c:axId val="81523072"/>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6925233243733239"/>
              <c:y val="0.88167938931297718"/>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81524992"/>
        <c:crosses val="autoZero"/>
        <c:lblAlgn val="ctr"/>
        <c:lblOffset val="100"/>
        <c:tickLblSkip val="1"/>
        <c:tickMarkSkip val="1"/>
      </c:catAx>
      <c:valAx>
        <c:axId val="81524992"/>
        <c:scaling>
          <c:orientation val="minMax"/>
          <c:min val="30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Degrees F/50 hrs</a:t>
                </a:r>
              </a:p>
            </c:rich>
          </c:tx>
          <c:layout>
            <c:manualLayout>
              <c:xMode val="edge"/>
              <c:yMode val="edge"/>
              <c:x val="2.5401123408288692E-2"/>
              <c:y val="0.24427480916030544"/>
            </c:manualLayout>
          </c:layout>
          <c:spPr>
            <a:noFill/>
            <a:ln w="25400">
              <a:noFill/>
            </a:ln>
          </c:spPr>
        </c:title>
        <c:numFmt formatCode="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81523072"/>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Fuel %</a:t>
            </a:r>
          </a:p>
        </c:rich>
      </c:tx>
      <c:layout>
        <c:manualLayout>
          <c:xMode val="edge"/>
          <c:yMode val="edge"/>
          <c:x val="0.42838095745458077"/>
          <c:y val="3.2380967439066086E-2"/>
        </c:manualLayout>
      </c:layout>
      <c:spPr>
        <a:noFill/>
        <a:ln w="25400">
          <a:noFill/>
        </a:ln>
      </c:spPr>
    </c:title>
    <c:plotArea>
      <c:layout>
        <c:manualLayout>
          <c:layoutTarget val="inner"/>
          <c:xMode val="edge"/>
          <c:yMode val="edge"/>
          <c:x val="0.1419011921568302"/>
          <c:y val="0.20190485579652936"/>
          <c:w val="0.71887679422846662"/>
          <c:h val="0.4876192743765228"/>
        </c:manualLayout>
      </c:layout>
      <c:lineChart>
        <c:grouping val="standard"/>
        <c:ser>
          <c:idx val="1"/>
          <c:order val="0"/>
          <c:tx>
            <c:strRef>
              <c:f>Trending!$C$57</c:f>
              <c:strCache>
                <c:ptCount val="1"/>
                <c:pt idx="0">
                  <c:v>Fuel %</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Trending!$D$7:$AD$7</c:f>
              <c:numCache>
                <c:formatCode>yyyy\-mm\-dd</c:formatCode>
                <c:ptCount val="27"/>
                <c:pt idx="0">
                  <c:v>40909</c:v>
                </c:pt>
                <c:pt idx="1">
                  <c:v>41021</c:v>
                </c:pt>
                <c:pt idx="2">
                  <c:v>41157</c:v>
                </c:pt>
              </c:numCache>
            </c:numRef>
          </c:cat>
          <c:val>
            <c:numRef>
              <c:f>Trending!$D$57:$P$57</c:f>
              <c:numCache>
                <c:formatCode>0.00</c:formatCode>
                <c:ptCount val="13"/>
                <c:pt idx="0">
                  <c:v>5.1867219917015581E-2</c:v>
                </c:pt>
                <c:pt idx="1">
                  <c:v>1.0738831615120392</c:v>
                </c:pt>
                <c:pt idx="2">
                  <c:v>0.66666666666666674</c:v>
                </c:pt>
                <c:pt idx="3">
                  <c:v>0</c:v>
                </c:pt>
                <c:pt idx="4">
                  <c:v>0</c:v>
                </c:pt>
                <c:pt idx="5">
                  <c:v>0</c:v>
                </c:pt>
                <c:pt idx="6">
                  <c:v>0</c:v>
                </c:pt>
                <c:pt idx="7">
                  <c:v>0</c:v>
                </c:pt>
                <c:pt idx="8">
                  <c:v>0</c:v>
                </c:pt>
                <c:pt idx="9">
                  <c:v>0</c:v>
                </c:pt>
                <c:pt idx="10">
                  <c:v>0</c:v>
                </c:pt>
                <c:pt idx="11">
                  <c:v>0</c:v>
                </c:pt>
                <c:pt idx="12">
                  <c:v>0</c:v>
                </c:pt>
              </c:numCache>
            </c:numRef>
          </c:val>
        </c:ser>
        <c:dLbls>
          <c:showVal val="1"/>
        </c:dLbls>
        <c:marker val="1"/>
        <c:axId val="81882496"/>
        <c:axId val="81913344"/>
      </c:lineChart>
      <c:catAx>
        <c:axId val="81882496"/>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917083877162734"/>
              <c:y val="0.88190517201691399"/>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81913344"/>
        <c:crosses val="autoZero"/>
        <c:lblAlgn val="ctr"/>
        <c:lblOffset val="100"/>
        <c:tickLblSkip val="1"/>
        <c:tickMarkSkip val="1"/>
      </c:catAx>
      <c:valAx>
        <c:axId val="81913344"/>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Fuel %/50 hrs</a:t>
                </a:r>
              </a:p>
            </c:rich>
          </c:tx>
          <c:layout>
            <c:manualLayout>
              <c:xMode val="edge"/>
              <c:yMode val="edge"/>
              <c:x val="2.5435119348865692E-2"/>
              <c:y val="0.28952394416106036"/>
            </c:manualLayout>
          </c:layout>
          <c:spPr>
            <a:noFill/>
            <a:ln w="25400">
              <a:noFill/>
            </a:ln>
          </c:spPr>
        </c:title>
        <c:numFmt formatCode="0.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81882496"/>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Water %</a:t>
            </a:r>
          </a:p>
        </c:rich>
      </c:tx>
      <c:layout>
        <c:manualLayout>
          <c:xMode val="edge"/>
          <c:yMode val="edge"/>
          <c:x val="0.41152875619168289"/>
          <c:y val="4.7619069763332286E-2"/>
        </c:manualLayout>
      </c:layout>
      <c:spPr>
        <a:noFill/>
        <a:ln w="25400">
          <a:noFill/>
        </a:ln>
      </c:spPr>
    </c:title>
    <c:plotArea>
      <c:layout>
        <c:manualLayout>
          <c:layoutTarget val="inner"/>
          <c:xMode val="edge"/>
          <c:yMode val="edge"/>
          <c:x val="0.13806990842913144"/>
          <c:y val="0.21904772091132912"/>
          <c:w val="0.72252117129419291"/>
          <c:h val="0.47238117205225788"/>
        </c:manualLayout>
      </c:layout>
      <c:lineChart>
        <c:grouping val="standard"/>
        <c:ser>
          <c:idx val="1"/>
          <c:order val="0"/>
          <c:tx>
            <c:strRef>
              <c:f>Trending!$C$59</c:f>
              <c:strCache>
                <c:ptCount val="1"/>
                <c:pt idx="0">
                  <c:v>Water %</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linear"/>
          </c:trendline>
          <c:cat>
            <c:numRef>
              <c:f>Trending!$D$7:$AD$7</c:f>
              <c:numCache>
                <c:formatCode>yyyy\-mm\-dd</c:formatCode>
                <c:ptCount val="27"/>
                <c:pt idx="0">
                  <c:v>40909</c:v>
                </c:pt>
                <c:pt idx="1">
                  <c:v>41021</c:v>
                </c:pt>
                <c:pt idx="2">
                  <c:v>41157</c:v>
                </c:pt>
              </c:numCache>
            </c:numRef>
          </c:cat>
          <c:val>
            <c:numRef>
              <c:f>Trending!$D$59:$P$59</c:f>
              <c:numCache>
                <c:formatCode>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dLbls>
          <c:showVal val="1"/>
        </c:dLbls>
        <c:marker val="1"/>
        <c:axId val="81950592"/>
        <c:axId val="81969152"/>
      </c:lineChart>
      <c:catAx>
        <c:axId val="81950592"/>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710523081877374"/>
              <c:y val="0.88380993480744741"/>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81969152"/>
        <c:crosses val="autoZero"/>
        <c:lblAlgn val="ctr"/>
        <c:lblOffset val="100"/>
        <c:tickLblSkip val="1"/>
        <c:tickMarkSkip val="1"/>
      </c:catAx>
      <c:valAx>
        <c:axId val="81969152"/>
        <c:scaling>
          <c:orientation val="minMax"/>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Water %/50 hrs</a:t>
                </a:r>
              </a:p>
            </c:rich>
          </c:tx>
          <c:layout>
            <c:manualLayout>
              <c:xMode val="edge"/>
              <c:yMode val="edge"/>
              <c:x val="2.1447752765690296E-2"/>
              <c:y val="0.28190489299892818"/>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81950592"/>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Insolubles %</a:t>
            </a:r>
          </a:p>
        </c:rich>
      </c:tx>
      <c:layout>
        <c:manualLayout>
          <c:xMode val="edge"/>
          <c:yMode val="edge"/>
          <c:x val="0.36997373520815813"/>
          <c:y val="3.2380967439066086E-2"/>
        </c:manualLayout>
      </c:layout>
      <c:spPr>
        <a:noFill/>
        <a:ln w="25400">
          <a:noFill/>
        </a:ln>
      </c:spPr>
    </c:title>
    <c:plotArea>
      <c:layout>
        <c:manualLayout>
          <c:layoutTarget val="inner"/>
          <c:xMode val="edge"/>
          <c:yMode val="edge"/>
          <c:x val="0.15549620755125534"/>
          <c:y val="0.20190485579652936"/>
          <c:w val="0.70509487217206945"/>
          <c:h val="0.4876192743765228"/>
        </c:manualLayout>
      </c:layout>
      <c:lineChart>
        <c:grouping val="standard"/>
        <c:ser>
          <c:idx val="1"/>
          <c:order val="0"/>
          <c:tx>
            <c:strRef>
              <c:f>Trending!$C$61</c:f>
              <c:strCache>
                <c:ptCount val="1"/>
                <c:pt idx="0">
                  <c:v>Insolubles %</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Trending!$D$7:$AD$7</c:f>
              <c:numCache>
                <c:formatCode>yyyy\-mm\-dd</c:formatCode>
                <c:ptCount val="27"/>
                <c:pt idx="0">
                  <c:v>40909</c:v>
                </c:pt>
                <c:pt idx="1">
                  <c:v>41021</c:v>
                </c:pt>
                <c:pt idx="2">
                  <c:v>41157</c:v>
                </c:pt>
              </c:numCache>
            </c:numRef>
          </c:cat>
          <c:val>
            <c:numRef>
              <c:f>Trending!$D$61:$P$61</c:f>
              <c:numCache>
                <c:formatCode>0.00</c:formatCode>
                <c:ptCount val="13"/>
                <c:pt idx="0">
                  <c:v>1.0373443983403117</c:v>
                </c:pt>
                <c:pt idx="1">
                  <c:v>0.85910652920963138</c:v>
                </c:pt>
                <c:pt idx="2">
                  <c:v>0.53333333333333344</c:v>
                </c:pt>
                <c:pt idx="3">
                  <c:v>0</c:v>
                </c:pt>
                <c:pt idx="4">
                  <c:v>0</c:v>
                </c:pt>
                <c:pt idx="5">
                  <c:v>0</c:v>
                </c:pt>
                <c:pt idx="6">
                  <c:v>0</c:v>
                </c:pt>
                <c:pt idx="7">
                  <c:v>0</c:v>
                </c:pt>
                <c:pt idx="8">
                  <c:v>0</c:v>
                </c:pt>
                <c:pt idx="9">
                  <c:v>0</c:v>
                </c:pt>
                <c:pt idx="10">
                  <c:v>0</c:v>
                </c:pt>
                <c:pt idx="11">
                  <c:v>0</c:v>
                </c:pt>
                <c:pt idx="12">
                  <c:v>0</c:v>
                </c:pt>
              </c:numCache>
            </c:numRef>
          </c:val>
        </c:ser>
        <c:dLbls>
          <c:showVal val="1"/>
        </c:dLbls>
        <c:marker val="1"/>
        <c:axId val="82064128"/>
        <c:axId val="82066048"/>
      </c:lineChart>
      <c:catAx>
        <c:axId val="82064128"/>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6648862265376434"/>
              <c:y val="0.88190517201691399"/>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82066048"/>
        <c:crosses val="autoZero"/>
        <c:lblAlgn val="ctr"/>
        <c:lblOffset val="100"/>
        <c:tickLblSkip val="1"/>
        <c:tickMarkSkip val="1"/>
      </c:catAx>
      <c:valAx>
        <c:axId val="82066048"/>
        <c:scaling>
          <c:orientation val="minMax"/>
          <c:min val="0.2"/>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Insolubles%/50 hrs</a:t>
                </a:r>
              </a:p>
            </c:rich>
          </c:tx>
          <c:layout>
            <c:manualLayout>
              <c:xMode val="edge"/>
              <c:yMode val="edge"/>
              <c:x val="2.5469206409257216E-2"/>
              <c:y val="0.22666677207346175"/>
            </c:manualLayout>
          </c:layout>
          <c:spPr>
            <a:noFill/>
            <a:ln w="25400">
              <a:noFill/>
            </a:ln>
          </c:spPr>
        </c:title>
        <c:numFmt formatCode="0.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82064128"/>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Viscosity</a:t>
            </a:r>
          </a:p>
        </c:rich>
      </c:tx>
      <c:layout>
        <c:manualLayout>
          <c:xMode val="edge"/>
          <c:yMode val="edge"/>
          <c:x val="0.40428620779915275"/>
          <c:y val="3.2380967439066086E-2"/>
        </c:manualLayout>
      </c:layout>
      <c:spPr>
        <a:noFill/>
        <a:ln w="25400">
          <a:noFill/>
        </a:ln>
      </c:spPr>
    </c:title>
    <c:plotArea>
      <c:layout>
        <c:manualLayout>
          <c:layoutTarget val="inner"/>
          <c:xMode val="edge"/>
          <c:yMode val="edge"/>
          <c:x val="0.14428589041595191"/>
          <c:y val="0.19809533021546308"/>
          <c:w val="0.8142867082880435"/>
          <c:h val="0.6171431441327867"/>
        </c:manualLayout>
      </c:layout>
      <c:scatterChart>
        <c:scatterStyle val="lineMarker"/>
        <c:ser>
          <c:idx val="1"/>
          <c:order val="0"/>
          <c:tx>
            <c:strRef>
              <c:f>Trending!$C$53</c:f>
              <c:strCache>
                <c:ptCount val="1"/>
                <c:pt idx="0">
                  <c:v>Viscosity</c:v>
                </c:pt>
              </c:strCache>
            </c:strRef>
          </c:tx>
          <c:spPr>
            <a:ln w="28575">
              <a:noFill/>
            </a:ln>
          </c:spPr>
          <c:marker>
            <c:symbol val="square"/>
            <c:size val="5"/>
            <c:spPr>
              <a:solidFill>
                <a:srgbClr val="FF00FF"/>
              </a:solidFill>
              <a:ln>
                <a:solidFill>
                  <a:srgbClr val="FF00FF"/>
                </a:solidFill>
                <a:prstDash val="solid"/>
              </a:ln>
            </c:spPr>
          </c:marker>
          <c:dLbls>
            <c:numFmt formatCode="0" sourceLinked="0"/>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Trending!$D$10:$P$10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Trending!$D$52:$AD$52</c:f>
              <c:numCache>
                <c:formatCode>0.00</c:formatCode>
                <c:ptCount val="27"/>
                <c:pt idx="0">
                  <c:v>93.6</c:v>
                </c:pt>
                <c:pt idx="1">
                  <c:v>91</c:v>
                </c:pt>
                <c:pt idx="2">
                  <c:v>91.2</c:v>
                </c:pt>
              </c:numCache>
            </c:numRef>
          </c:yVal>
        </c:ser>
        <c:dLbls>
          <c:showVal val="1"/>
        </c:dLbls>
        <c:axId val="82099584"/>
        <c:axId val="82114048"/>
      </c:scatterChart>
      <c:valAx>
        <c:axId val="82099584"/>
        <c:scaling>
          <c:orientation val="minMax"/>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571482979977212"/>
              <c:y val="0.89142898596958053"/>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2114048"/>
        <c:crosses val="autoZero"/>
        <c:crossBetween val="midCat"/>
      </c:valAx>
      <c:valAx>
        <c:axId val="82114048"/>
        <c:scaling>
          <c:orientation val="minMax"/>
          <c:min val="0"/>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Raw Viscosity</a:t>
                </a:r>
              </a:p>
            </c:rich>
          </c:tx>
          <c:layout>
            <c:manualLayout>
              <c:xMode val="edge"/>
              <c:yMode val="edge"/>
              <c:x val="2.7142890276268192E-2"/>
              <c:y val="0.35047635345812572"/>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2099584"/>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Flashpoint</a:t>
            </a:r>
          </a:p>
        </c:rich>
      </c:tx>
      <c:layout>
        <c:manualLayout>
          <c:xMode val="edge"/>
          <c:yMode val="edge"/>
          <c:x val="0.38944426227709888"/>
          <c:y val="3.2319421636820535E-2"/>
        </c:manualLayout>
      </c:layout>
      <c:spPr>
        <a:noFill/>
        <a:ln w="25400">
          <a:noFill/>
        </a:ln>
      </c:spPr>
    </c:title>
    <c:plotArea>
      <c:layout>
        <c:manualLayout>
          <c:layoutTarget val="inner"/>
          <c:xMode val="edge"/>
          <c:yMode val="edge"/>
          <c:x val="0.14408011168493343"/>
          <c:y val="0.1996199571685974"/>
          <c:w val="0.81455191853561382"/>
          <c:h val="0.61597015354881823"/>
        </c:manualLayout>
      </c:layout>
      <c:scatterChart>
        <c:scatterStyle val="lineMarker"/>
        <c:ser>
          <c:idx val="1"/>
          <c:order val="0"/>
          <c:tx>
            <c:strRef>
              <c:f>Trending!$C$53</c:f>
              <c:strCache>
                <c:ptCount val="1"/>
                <c:pt idx="0">
                  <c:v>Viscosity</c:v>
                </c:pt>
              </c:strCache>
            </c:strRef>
          </c:tx>
          <c:spPr>
            <a:ln w="28575">
              <a:noFill/>
            </a:ln>
          </c:spPr>
          <c:marker>
            <c:symbol val="square"/>
            <c:size val="5"/>
            <c:spPr>
              <a:solidFill>
                <a:srgbClr val="FF00FF"/>
              </a:solidFill>
              <a:ln>
                <a:solidFill>
                  <a:srgbClr val="FF00FF"/>
                </a:solidFill>
                <a:prstDash val="solid"/>
              </a:ln>
            </c:spPr>
          </c:marker>
          <c:dLbls>
            <c:numFmt formatCode="0" sourceLinked="0"/>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Trending!$D$10:$P$10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Trending!$D$54:$AD$54</c:f>
              <c:numCache>
                <c:formatCode>0.00</c:formatCode>
                <c:ptCount val="27"/>
                <c:pt idx="0">
                  <c:v>430</c:v>
                </c:pt>
                <c:pt idx="1">
                  <c:v>440</c:v>
                </c:pt>
                <c:pt idx="2">
                  <c:v>445</c:v>
                </c:pt>
              </c:numCache>
            </c:numRef>
          </c:yVal>
        </c:ser>
        <c:dLbls>
          <c:showVal val="1"/>
        </c:dLbls>
        <c:axId val="82036608"/>
        <c:axId val="82104320"/>
      </c:scatterChart>
      <c:valAx>
        <c:axId val="82036608"/>
        <c:scaling>
          <c:orientation val="minMax"/>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507915688811073"/>
              <c:y val="0.89163580868640335"/>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2104320"/>
        <c:crosses val="autoZero"/>
        <c:crossBetween val="midCat"/>
      </c:valAx>
      <c:valAx>
        <c:axId val="82104320"/>
        <c:scaling>
          <c:orientation val="minMax"/>
          <c:min val="400"/>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Raw DegreesF</a:t>
                </a:r>
              </a:p>
            </c:rich>
          </c:tx>
          <c:layout>
            <c:manualLayout>
              <c:xMode val="edge"/>
              <c:yMode val="edge"/>
              <c:x val="2.7104179425878665E-2"/>
              <c:y val="0.34790906820812684"/>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2036608"/>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5" r="0.5" t="1" header="0.5" footer="0.5"/>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Fuel %</a:t>
            </a:r>
          </a:p>
        </c:rich>
      </c:tx>
      <c:layout>
        <c:manualLayout>
          <c:xMode val="edge"/>
          <c:yMode val="edge"/>
          <c:x val="0.42857195173055035"/>
          <c:y val="3.2380967439066086E-2"/>
        </c:manualLayout>
      </c:layout>
      <c:spPr>
        <a:noFill/>
        <a:ln w="25400">
          <a:noFill/>
        </a:ln>
      </c:spPr>
    </c:title>
    <c:plotArea>
      <c:layout>
        <c:manualLayout>
          <c:layoutTarget val="inner"/>
          <c:xMode val="edge"/>
          <c:yMode val="edge"/>
          <c:x val="0.13857159772621097"/>
          <c:y val="0.19809533021546308"/>
          <c:w val="0.82000100097778461"/>
          <c:h val="0.6171431441327867"/>
        </c:manualLayout>
      </c:layout>
      <c:scatterChart>
        <c:scatterStyle val="lineMarker"/>
        <c:ser>
          <c:idx val="1"/>
          <c:order val="0"/>
          <c:tx>
            <c:strRef>
              <c:f>Trending!$C$57</c:f>
              <c:strCache>
                <c:ptCount val="1"/>
                <c:pt idx="0">
                  <c:v>Fuel %</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linear"/>
          </c:trendline>
          <c:xVal>
            <c:numRef>
              <c:f>Trending!$D$10:$P$10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Trending!$D$56:$AD$56</c:f>
              <c:numCache>
                <c:formatCode>0.00</c:formatCode>
                <c:ptCount val="27"/>
                <c:pt idx="0">
                  <c:v>0.01</c:v>
                </c:pt>
                <c:pt idx="1">
                  <c:v>0.5</c:v>
                </c:pt>
                <c:pt idx="2">
                  <c:v>0.5</c:v>
                </c:pt>
              </c:numCache>
            </c:numRef>
          </c:yVal>
        </c:ser>
        <c:dLbls>
          <c:showVal val="1"/>
        </c:dLbls>
        <c:axId val="82236160"/>
        <c:axId val="82238080"/>
      </c:scatterChart>
      <c:valAx>
        <c:axId val="82236160"/>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285768345490184"/>
              <c:y val="0.89142898596958053"/>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2238080"/>
        <c:crosses val="autoZero"/>
        <c:crossBetween val="midCat"/>
      </c:valAx>
      <c:valAx>
        <c:axId val="82238080"/>
        <c:scaling>
          <c:orientation val="minMax"/>
          <c:min val="0"/>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Fuel %</a:t>
                </a:r>
              </a:p>
            </c:rich>
          </c:tx>
          <c:layout>
            <c:manualLayout>
              <c:xMode val="edge"/>
              <c:yMode val="edge"/>
              <c:x val="2.7142890276268192E-2"/>
              <c:y val="0.43047639066052484"/>
            </c:manualLayout>
          </c:layout>
          <c:spPr>
            <a:noFill/>
            <a:ln w="25400">
              <a:noFill/>
            </a:ln>
          </c:spPr>
        </c:title>
        <c:numFmt formatCode="0.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2236160"/>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Water %</a:t>
            </a:r>
          </a:p>
        </c:rich>
      </c:tx>
      <c:layout>
        <c:manualLayout>
          <c:xMode val="edge"/>
          <c:yMode val="edge"/>
          <c:x val="0.41344814356040138"/>
          <c:y val="4.7619069763332286E-2"/>
        </c:manualLayout>
      </c:layout>
      <c:spPr>
        <a:noFill/>
        <a:ln w="25400">
          <a:noFill/>
        </a:ln>
      </c:spPr>
    </c:title>
    <c:plotArea>
      <c:layout>
        <c:manualLayout>
          <c:layoutTarget val="inner"/>
          <c:xMode val="edge"/>
          <c:yMode val="edge"/>
          <c:x val="0.1344779428881582"/>
          <c:y val="0.21714295812079581"/>
          <c:w val="0.82403505429339696"/>
          <c:h val="0.60000027901798691"/>
        </c:manualLayout>
      </c:layout>
      <c:scatterChart>
        <c:scatterStyle val="lineMarker"/>
        <c:ser>
          <c:idx val="1"/>
          <c:order val="0"/>
          <c:tx>
            <c:strRef>
              <c:f>Trending!$C$59</c:f>
              <c:strCache>
                <c:ptCount val="1"/>
                <c:pt idx="0">
                  <c:v>Water %</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linear"/>
          </c:trendline>
          <c:xVal>
            <c:numRef>
              <c:f>Trending!$D$10:$P$10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Trending!$D$58:$AD$58</c:f>
              <c:numCache>
                <c:formatCode>0.00</c:formatCode>
                <c:ptCount val="27"/>
                <c:pt idx="0">
                  <c:v>0</c:v>
                </c:pt>
                <c:pt idx="1">
                  <c:v>0</c:v>
                </c:pt>
                <c:pt idx="2">
                  <c:v>0</c:v>
                </c:pt>
              </c:numCache>
            </c:numRef>
          </c:yVal>
        </c:ser>
        <c:dLbls>
          <c:showVal val="1"/>
        </c:dLbls>
        <c:axId val="82288640"/>
        <c:axId val="82290560"/>
      </c:scatterChart>
      <c:valAx>
        <c:axId val="82288640"/>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06298554207736"/>
              <c:y val="0.89333374876011185"/>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2290560"/>
        <c:crosses val="autoZero"/>
        <c:crossBetween val="midCat"/>
      </c:valAx>
      <c:valAx>
        <c:axId val="82290560"/>
        <c:scaling>
          <c:orientation val="minMax"/>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Water %</a:t>
                </a:r>
              </a:p>
            </c:rich>
          </c:tx>
          <c:layout>
            <c:manualLayout>
              <c:xMode val="edge"/>
              <c:yMode val="edge"/>
              <c:x val="2.2889862619261136E-2"/>
              <c:y val="0.42476210228892408"/>
            </c:manualLayout>
          </c:layout>
          <c:spPr>
            <a:noFill/>
            <a:ln w="25400">
              <a:noFill/>
            </a:ln>
          </c:spPr>
        </c:title>
        <c:numFmt formatCode="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2288640"/>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Insolubles %</a:t>
            </a:r>
          </a:p>
        </c:rich>
      </c:tx>
      <c:spPr>
        <a:noFill/>
        <a:ln w="25400">
          <a:noFill/>
        </a:ln>
      </c:spPr>
    </c:title>
    <c:plotArea>
      <c:layout/>
      <c:scatterChart>
        <c:scatterStyle val="lineMarker"/>
        <c:ser>
          <c:idx val="1"/>
          <c:order val="0"/>
          <c:tx>
            <c:strRef>
              <c:f>Trending!$C$61</c:f>
              <c:strCache>
                <c:ptCount val="1"/>
                <c:pt idx="0">
                  <c:v>Insolubles %</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Trending!$D$10:$P$10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Trending!$D$60:$AD$60</c:f>
              <c:numCache>
                <c:formatCode>0.00</c:formatCode>
                <c:ptCount val="27"/>
                <c:pt idx="0">
                  <c:v>0.2</c:v>
                </c:pt>
                <c:pt idx="1">
                  <c:v>0.4</c:v>
                </c:pt>
                <c:pt idx="2">
                  <c:v>0.4</c:v>
                </c:pt>
              </c:numCache>
            </c:numRef>
          </c:yVal>
        </c:ser>
        <c:dLbls>
          <c:showVal val="1"/>
        </c:dLbls>
        <c:axId val="82344576"/>
        <c:axId val="82350848"/>
      </c:scatterChart>
      <c:valAx>
        <c:axId val="82344576"/>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2350848"/>
        <c:crosses val="autoZero"/>
        <c:crossBetween val="midCat"/>
      </c:valAx>
      <c:valAx>
        <c:axId val="82350848"/>
        <c:scaling>
          <c:orientation val="minMax"/>
          <c:min val="0"/>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Insolubles %</a:t>
                </a:r>
              </a:p>
            </c:rich>
          </c:tx>
          <c:spPr>
            <a:noFill/>
            <a:ln w="25400">
              <a:noFill/>
            </a:ln>
          </c:spPr>
        </c:title>
        <c:numFmt formatCode="0.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2344576"/>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Aluminum</a:t>
            </a:r>
          </a:p>
        </c:rich>
      </c:tx>
      <c:layout>
        <c:manualLayout>
          <c:xMode val="edge"/>
          <c:yMode val="edge"/>
          <c:x val="0.38571475655749482"/>
          <c:y val="3.2567133582915658E-2"/>
        </c:manualLayout>
      </c:layout>
      <c:spPr>
        <a:noFill/>
        <a:ln w="25400">
          <a:noFill/>
        </a:ln>
      </c:spPr>
    </c:title>
    <c:plotArea>
      <c:layout>
        <c:manualLayout>
          <c:layoutTarget val="inner"/>
          <c:xMode val="edge"/>
          <c:yMode val="edge"/>
          <c:x val="0.13142873186403556"/>
          <c:y val="0.20306565645817926"/>
          <c:w val="0.82714386683996033"/>
          <c:h val="0.61111268311470923"/>
        </c:manualLayout>
      </c:layout>
      <c:scatterChart>
        <c:scatterStyle val="lineMarker"/>
        <c:ser>
          <c:idx val="1"/>
          <c:order val="0"/>
          <c:tx>
            <c:strRef>
              <c:f>Trending!$C$13</c:f>
              <c:strCache>
                <c:ptCount val="1"/>
                <c:pt idx="0">
                  <c:v>Al</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7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Trending!$D$10:$P$10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Trending!$D$12:$AD$12</c:f>
              <c:numCache>
                <c:formatCode>0</c:formatCode>
                <c:ptCount val="27"/>
                <c:pt idx="0">
                  <c:v>7</c:v>
                </c:pt>
                <c:pt idx="1">
                  <c:v>8</c:v>
                </c:pt>
                <c:pt idx="2">
                  <c:v>10</c:v>
                </c:pt>
              </c:numCache>
            </c:numRef>
          </c:yVal>
        </c:ser>
        <c:axId val="86660608"/>
        <c:axId val="86662528"/>
      </c:scatterChart>
      <c:valAx>
        <c:axId val="86660608"/>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3857196393759723"/>
              <c:y val="0.89080688917974848"/>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6662528"/>
        <c:crosses val="autoZero"/>
        <c:crossBetween val="midCat"/>
      </c:valAx>
      <c:valAx>
        <c:axId val="86662528"/>
        <c:scaling>
          <c:orientation val="minMax"/>
          <c:min val="2"/>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42890276268192E-2"/>
              <c:y val="0.45593987016081788"/>
            </c:manualLayout>
          </c:layout>
          <c:spPr>
            <a:noFill/>
            <a:ln w="25400">
              <a:noFill/>
            </a:ln>
          </c:spPr>
        </c:title>
        <c:numFmt formatCode="0" sourceLinked="1"/>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6660608"/>
        <c:crosses val="autoZero"/>
        <c:crossBetween val="midCat"/>
      </c:valAx>
      <c:spPr>
        <a:solidFill>
          <a:srgbClr val="FFFFFF"/>
        </a:solidFill>
        <a:ln w="3175">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orientation="landscape" horizontalDpi="-3"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Iron</a:t>
            </a:r>
          </a:p>
        </c:rich>
      </c:tx>
      <c:layout>
        <c:manualLayout>
          <c:xMode val="edge"/>
          <c:yMode val="edge"/>
          <c:x val="0.45649345778753603"/>
          <c:y val="3.2442748091603177E-2"/>
        </c:manualLayout>
      </c:layout>
      <c:spPr>
        <a:noFill/>
        <a:ln w="25400">
          <a:noFill/>
        </a:ln>
      </c:spPr>
    </c:title>
    <c:plotArea>
      <c:layout>
        <c:manualLayout>
          <c:layoutTarget val="inner"/>
          <c:xMode val="edge"/>
          <c:yMode val="edge"/>
          <c:x val="0.13520773969660171"/>
          <c:y val="0.20229007633587789"/>
          <c:w val="0.72557024668869619"/>
          <c:h val="0.48664122137404697"/>
        </c:manualLayout>
      </c:layout>
      <c:lineChart>
        <c:grouping val="standard"/>
        <c:ser>
          <c:idx val="1"/>
          <c:order val="0"/>
          <c:tx>
            <c:strRef>
              <c:f>Trending!$C$17</c:f>
              <c:strCache>
                <c:ptCount val="1"/>
                <c:pt idx="0">
                  <c:v>Fe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2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Trending!$D$7:$AD$7</c:f>
              <c:numCache>
                <c:formatCode>yyyy\-mm\-dd</c:formatCode>
                <c:ptCount val="27"/>
                <c:pt idx="0">
                  <c:v>40909</c:v>
                </c:pt>
                <c:pt idx="1">
                  <c:v>41021</c:v>
                </c:pt>
                <c:pt idx="2">
                  <c:v>41157</c:v>
                </c:pt>
              </c:numCache>
            </c:numRef>
          </c:cat>
          <c:val>
            <c:numRef>
              <c:f>Trending!$D$17:$P$17</c:f>
              <c:numCache>
                <c:formatCode>0.00</c:formatCode>
                <c:ptCount val="13"/>
                <c:pt idx="0">
                  <c:v>160.7883817427483</c:v>
                </c:pt>
                <c:pt idx="1">
                  <c:v>94.501718213059448</c:v>
                </c:pt>
                <c:pt idx="2">
                  <c:v>46.666666666666664</c:v>
                </c:pt>
                <c:pt idx="3">
                  <c:v>0</c:v>
                </c:pt>
                <c:pt idx="4">
                  <c:v>0</c:v>
                </c:pt>
                <c:pt idx="5">
                  <c:v>0</c:v>
                </c:pt>
                <c:pt idx="6">
                  <c:v>0</c:v>
                </c:pt>
                <c:pt idx="7">
                  <c:v>0</c:v>
                </c:pt>
                <c:pt idx="8">
                  <c:v>0</c:v>
                </c:pt>
                <c:pt idx="9">
                  <c:v>0</c:v>
                </c:pt>
                <c:pt idx="10">
                  <c:v>0</c:v>
                </c:pt>
                <c:pt idx="11">
                  <c:v>0</c:v>
                </c:pt>
                <c:pt idx="12">
                  <c:v>0</c:v>
                </c:pt>
              </c:numCache>
            </c:numRef>
          </c:val>
        </c:ser>
        <c:marker val="1"/>
        <c:axId val="64689664"/>
        <c:axId val="64691584"/>
      </c:lineChart>
      <c:catAx>
        <c:axId val="64689664"/>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649345778753603"/>
              <c:y val="0.88167938931297718"/>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64691584"/>
        <c:crosses val="autoZero"/>
        <c:lblAlgn val="ctr"/>
        <c:lblOffset val="100"/>
        <c:tickLblSkip val="1"/>
        <c:tickMarkSkip val="1"/>
      </c:catAx>
      <c:valAx>
        <c:axId val="64691584"/>
        <c:scaling>
          <c:orientation val="minMax"/>
          <c:min val="1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35119348865692E-2"/>
              <c:y val="0.31106870229007777"/>
            </c:manualLayout>
          </c:layout>
          <c:spPr>
            <a:noFill/>
            <a:ln w="25400">
              <a:noFill/>
            </a:ln>
          </c:spPr>
        </c:title>
        <c:numFmt formatCode="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4689664"/>
        <c:crosses val="autoZero"/>
        <c:crossBetween val="midCat"/>
      </c:valAx>
      <c:spPr>
        <a:solidFill>
          <a:srgbClr val="FFFFFF"/>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Iron</a:t>
            </a:r>
          </a:p>
        </c:rich>
      </c:tx>
      <c:layout>
        <c:manualLayout>
          <c:xMode val="edge"/>
          <c:yMode val="edge"/>
          <c:x val="0.4557148420068175"/>
          <c:y val="3.2442748091603177E-2"/>
        </c:manualLayout>
      </c:layout>
      <c:spPr>
        <a:noFill/>
        <a:ln w="25400">
          <a:noFill/>
        </a:ln>
      </c:spPr>
    </c:title>
    <c:plotArea>
      <c:layout>
        <c:manualLayout>
          <c:layoutTarget val="inner"/>
          <c:xMode val="edge"/>
          <c:yMode val="edge"/>
          <c:x val="0.13142873186403556"/>
          <c:y val="0.19847328244274859"/>
          <c:w val="0.82714386683996033"/>
          <c:h val="0.61641221374045807"/>
        </c:manualLayout>
      </c:layout>
      <c:scatterChart>
        <c:scatterStyle val="lineMarker"/>
        <c:ser>
          <c:idx val="1"/>
          <c:order val="0"/>
          <c:tx>
            <c:strRef>
              <c:f>Trending!$C$17</c:f>
              <c:strCache>
                <c:ptCount val="1"/>
                <c:pt idx="0">
                  <c:v>Fe</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Trending!$D$10:$P$10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Trending!$D$16:$AD$16</c:f>
              <c:numCache>
                <c:formatCode>0</c:formatCode>
                <c:ptCount val="27"/>
                <c:pt idx="0">
                  <c:v>31</c:v>
                </c:pt>
                <c:pt idx="1">
                  <c:v>44</c:v>
                </c:pt>
                <c:pt idx="2">
                  <c:v>35</c:v>
                </c:pt>
              </c:numCache>
            </c:numRef>
          </c:yVal>
        </c:ser>
        <c:axId val="82383232"/>
        <c:axId val="82385152"/>
      </c:scatterChart>
      <c:valAx>
        <c:axId val="82383232"/>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3857196393759723"/>
              <c:y val="0.8912213740458016"/>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2385152"/>
        <c:crosses val="autoZero"/>
        <c:crossBetween val="midCat"/>
      </c:valAx>
      <c:valAx>
        <c:axId val="82385152"/>
        <c:scaling>
          <c:orientation val="minMax"/>
          <c:min val="10"/>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42890276268192E-2"/>
              <c:y val="0.4541984732824445"/>
            </c:manualLayout>
          </c:layout>
          <c:spPr>
            <a:noFill/>
            <a:ln w="25400">
              <a:noFill/>
            </a:ln>
          </c:spPr>
        </c:title>
        <c:numFmt formatCode="0" sourceLinked="1"/>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2383232"/>
        <c:crosses val="autoZero"/>
        <c:crossBetween val="midCat"/>
      </c:valAx>
      <c:spPr>
        <a:solidFill>
          <a:srgbClr val="FFFFFF"/>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Copper</a:t>
            </a:r>
          </a:p>
        </c:rich>
      </c:tx>
      <c:layout>
        <c:manualLayout>
          <c:xMode val="edge"/>
          <c:yMode val="edge"/>
          <c:x val="0.42142908586837446"/>
          <c:y val="3.2380967439066086E-2"/>
        </c:manualLayout>
      </c:layout>
      <c:spPr>
        <a:noFill/>
        <a:ln w="25400">
          <a:noFill/>
        </a:ln>
      </c:spPr>
    </c:title>
    <c:plotArea>
      <c:layout>
        <c:manualLayout>
          <c:layoutTarget val="inner"/>
          <c:xMode val="edge"/>
          <c:yMode val="edge"/>
          <c:x val="0.13142873186403556"/>
          <c:y val="0.19809533021546308"/>
          <c:w val="0.82714386683996033"/>
          <c:h val="0.6171431441327867"/>
        </c:manualLayout>
      </c:layout>
      <c:scatterChart>
        <c:scatterStyle val="lineMarker"/>
        <c:ser>
          <c:idx val="1"/>
          <c:order val="0"/>
          <c:tx>
            <c:strRef>
              <c:f>Trending!$C$19</c:f>
              <c:strCache>
                <c:ptCount val="1"/>
                <c:pt idx="0">
                  <c:v>Cu</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Trending!$D$10:$P$10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Trending!$D$18:$AD$18</c:f>
              <c:numCache>
                <c:formatCode>0</c:formatCode>
                <c:ptCount val="27"/>
                <c:pt idx="0">
                  <c:v>17</c:v>
                </c:pt>
                <c:pt idx="1">
                  <c:v>24</c:v>
                </c:pt>
                <c:pt idx="2">
                  <c:v>16</c:v>
                </c:pt>
              </c:numCache>
            </c:numRef>
          </c:yVal>
        </c:ser>
        <c:axId val="82431360"/>
        <c:axId val="82437248"/>
      </c:scatterChart>
      <c:valAx>
        <c:axId val="82431360"/>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3857196393759723"/>
              <c:y val="0.89142898596958053"/>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2437248"/>
        <c:crosses val="autoZero"/>
        <c:crossBetween val="midCat"/>
      </c:valAx>
      <c:valAx>
        <c:axId val="82437248"/>
        <c:scaling>
          <c:orientation val="minMax"/>
          <c:min val="0"/>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42890276268192E-2"/>
              <c:y val="0.45523830693745682"/>
            </c:manualLayout>
          </c:layout>
          <c:spPr>
            <a:noFill/>
            <a:ln w="25400">
              <a:noFill/>
            </a:ln>
          </c:spPr>
        </c:title>
        <c:numFmt formatCode="0" sourceLinked="1"/>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2431360"/>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Lead</a:t>
            </a:r>
          </a:p>
        </c:rich>
      </c:tx>
      <c:layout>
        <c:manualLayout>
          <c:xMode val="edge"/>
          <c:yMode val="edge"/>
          <c:x val="0.44650569264736789"/>
          <c:y val="3.2442748091603177E-2"/>
        </c:manualLayout>
      </c:layout>
      <c:spPr>
        <a:noFill/>
        <a:ln w="25400">
          <a:noFill/>
        </a:ln>
      </c:spPr>
    </c:title>
    <c:plotArea>
      <c:layout>
        <c:manualLayout>
          <c:layoutTarget val="inner"/>
          <c:xMode val="edge"/>
          <c:yMode val="edge"/>
          <c:x val="0.15691893351824526"/>
          <c:y val="0.19847328244274859"/>
          <c:w val="0.80171309670230251"/>
          <c:h val="0.61641221374045807"/>
        </c:manualLayout>
      </c:layout>
      <c:scatterChart>
        <c:scatterStyle val="lineMarker"/>
        <c:ser>
          <c:idx val="1"/>
          <c:order val="0"/>
          <c:tx>
            <c:strRef>
              <c:f>Trending!$C$21</c:f>
              <c:strCache>
                <c:ptCount val="1"/>
                <c:pt idx="0">
                  <c:v>Pb</c:v>
                </c:pt>
              </c:strCache>
            </c:strRef>
          </c:tx>
          <c:spPr>
            <a:ln w="28575">
              <a:noFill/>
            </a:ln>
          </c:spPr>
          <c:marker>
            <c:symbol val="square"/>
            <c:size val="5"/>
            <c:spPr>
              <a:solidFill>
                <a:srgbClr val="FF00FF"/>
              </a:solidFill>
              <a:ln>
                <a:solidFill>
                  <a:srgbClr val="FF00FF"/>
                </a:solidFill>
                <a:prstDash val="solid"/>
              </a:ln>
            </c:spPr>
          </c:marker>
          <c:dLbls>
            <c:numFmt formatCode="0" sourceLinked="0"/>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Trending!$D$10:$P$10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Trending!$D$20:$AD$20</c:f>
              <c:numCache>
                <c:formatCode>0</c:formatCode>
                <c:ptCount val="27"/>
                <c:pt idx="0">
                  <c:v>1076</c:v>
                </c:pt>
                <c:pt idx="1">
                  <c:v>2718</c:v>
                </c:pt>
                <c:pt idx="2">
                  <c:v>3352</c:v>
                </c:pt>
              </c:numCache>
            </c:numRef>
          </c:yVal>
        </c:ser>
        <c:axId val="62715392"/>
        <c:axId val="62717312"/>
      </c:scatterChart>
      <c:valAx>
        <c:axId val="62715392"/>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5221183568439499"/>
              <c:y val="0.8912213740458016"/>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2717312"/>
        <c:crosses val="autoZero"/>
        <c:crossBetween val="midCat"/>
      </c:valAx>
      <c:valAx>
        <c:axId val="62717312"/>
        <c:scaling>
          <c:orientation val="minMax"/>
          <c:min val="1000"/>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04179425878665E-2"/>
              <c:y val="0.4541984732824445"/>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2715392"/>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Tin</a:t>
            </a:r>
          </a:p>
        </c:rich>
      </c:tx>
      <c:layout>
        <c:manualLayout>
          <c:xMode val="edge"/>
          <c:yMode val="edge"/>
          <c:x val="0.46362412175845025"/>
          <c:y val="3.2504878742732654E-2"/>
        </c:manualLayout>
      </c:layout>
      <c:spPr>
        <a:noFill/>
        <a:ln w="25400">
          <a:noFill/>
        </a:ln>
      </c:spPr>
    </c:title>
    <c:plotArea>
      <c:layout>
        <c:manualLayout>
          <c:layoutTarget val="inner"/>
          <c:xMode val="edge"/>
          <c:yMode val="edge"/>
          <c:x val="0.15121279048121797"/>
          <c:y val="0.19885337583789431"/>
          <c:w val="0.8074192397393295"/>
          <c:h val="0.61568064442117421"/>
        </c:manualLayout>
      </c:layout>
      <c:scatterChart>
        <c:scatterStyle val="lineMarker"/>
        <c:ser>
          <c:idx val="1"/>
          <c:order val="0"/>
          <c:tx>
            <c:strRef>
              <c:f>Trending!$C$23</c:f>
              <c:strCache>
                <c:ptCount val="1"/>
                <c:pt idx="0">
                  <c:v>Sn</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Trending!$D$10:$P$10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Trending!$D$22:$AD$22</c:f>
              <c:numCache>
                <c:formatCode>0</c:formatCode>
                <c:ptCount val="27"/>
                <c:pt idx="0">
                  <c:v>3</c:v>
                </c:pt>
                <c:pt idx="1">
                  <c:v>0</c:v>
                </c:pt>
                <c:pt idx="2">
                  <c:v>5</c:v>
                </c:pt>
              </c:numCache>
            </c:numRef>
          </c:yVal>
        </c:ser>
        <c:axId val="87077248"/>
        <c:axId val="87079168"/>
      </c:scatterChart>
      <c:valAx>
        <c:axId val="87077248"/>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935876416588305"/>
              <c:y val="0.89101608788902287"/>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7079168"/>
        <c:crosses val="autoZero"/>
        <c:crossBetween val="midCat"/>
      </c:valAx>
      <c:valAx>
        <c:axId val="87079168"/>
        <c:scaling>
          <c:orientation val="minMax"/>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04179425878665E-2"/>
              <c:y val="0.45506830239825807"/>
            </c:manualLayout>
          </c:layout>
          <c:spPr>
            <a:noFill/>
            <a:ln w="25400">
              <a:noFill/>
            </a:ln>
          </c:spPr>
        </c:title>
        <c:numFmt formatCode="0.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7077248"/>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Molybdenum</a:t>
            </a:r>
          </a:p>
        </c:rich>
      </c:tx>
      <c:layout>
        <c:manualLayout>
          <c:xMode val="edge"/>
          <c:yMode val="edge"/>
          <c:x val="0.36609756636194907"/>
          <c:y val="3.2504878742732654E-2"/>
        </c:manualLayout>
      </c:layout>
      <c:spPr>
        <a:noFill/>
        <a:ln w="25400">
          <a:noFill/>
        </a:ln>
      </c:spPr>
    </c:title>
    <c:plotArea>
      <c:layout>
        <c:manualLayout>
          <c:layoutTarget val="inner"/>
          <c:xMode val="edge"/>
          <c:yMode val="edge"/>
          <c:x val="0.1438749190760964"/>
          <c:y val="0.19885337583789431"/>
          <c:w val="0.81339186923218865"/>
          <c:h val="0.60994448934892465"/>
        </c:manualLayout>
      </c:layout>
      <c:scatterChart>
        <c:scatterStyle val="lineMarker"/>
        <c:ser>
          <c:idx val="1"/>
          <c:order val="0"/>
          <c:tx>
            <c:strRef>
              <c:f>Trending!$C$25</c:f>
              <c:strCache>
                <c:ptCount val="1"/>
                <c:pt idx="0">
                  <c:v>Mo</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linear"/>
          </c:trendline>
          <c:xVal>
            <c:numRef>
              <c:f>Trending!$D$10:$P$10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Trending!$D$24:$AD$24</c:f>
              <c:numCache>
                <c:formatCode>0</c:formatCode>
                <c:ptCount val="27"/>
                <c:pt idx="0">
                  <c:v>2</c:v>
                </c:pt>
                <c:pt idx="1">
                  <c:v>3</c:v>
                </c:pt>
                <c:pt idx="2">
                  <c:v>2</c:v>
                </c:pt>
              </c:numCache>
            </c:numRef>
          </c:yVal>
        </c:ser>
        <c:dLbls>
          <c:showVal val="1"/>
        </c:dLbls>
        <c:axId val="87440384"/>
        <c:axId val="87454848"/>
      </c:scatterChart>
      <c:valAx>
        <c:axId val="87440384"/>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444529457170329"/>
              <c:y val="0.89101608788902287"/>
            </c:manualLayout>
          </c:layout>
          <c:spPr>
            <a:noFill/>
            <a:ln w="25400">
              <a:noFill/>
            </a:ln>
          </c:spPr>
        </c:title>
        <c:numFmt formatCode="0" sourceLinked="0"/>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87454848"/>
        <c:crosses val="autoZero"/>
        <c:crossBetween val="midCat"/>
      </c:valAx>
      <c:valAx>
        <c:axId val="87454848"/>
        <c:scaling>
          <c:orientation val="minMax"/>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065578836097351E-2"/>
              <c:y val="0.45124419901675916"/>
            </c:manualLayout>
          </c:layout>
          <c:spPr>
            <a:noFill/>
            <a:ln w="25400">
              <a:noFill/>
            </a:ln>
          </c:spPr>
        </c:title>
        <c:numFmt formatCode="0.0" sourceLinked="0"/>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87440384"/>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Nickel</a:t>
            </a:r>
          </a:p>
        </c:rich>
      </c:tx>
      <c:layout>
        <c:manualLayout>
          <c:xMode val="edge"/>
          <c:yMode val="edge"/>
          <c:x val="0.43509340657331375"/>
          <c:y val="3.2442748091603177E-2"/>
        </c:manualLayout>
      </c:layout>
      <c:spPr>
        <a:noFill/>
        <a:ln w="25400">
          <a:noFill/>
        </a:ln>
      </c:spPr>
    </c:title>
    <c:plotArea>
      <c:layout>
        <c:manualLayout>
          <c:layoutTarget val="inner"/>
          <c:xMode val="edge"/>
          <c:yMode val="edge"/>
          <c:x val="0.13837396864790635"/>
          <c:y val="0.19847328244274859"/>
          <c:w val="0.82025806157264058"/>
          <c:h val="0.61641221374045807"/>
        </c:manualLayout>
      </c:layout>
      <c:scatterChart>
        <c:scatterStyle val="lineMarker"/>
        <c:ser>
          <c:idx val="1"/>
          <c:order val="0"/>
          <c:tx>
            <c:strRef>
              <c:f>Trending!$C$27</c:f>
              <c:strCache>
                <c:ptCount val="1"/>
                <c:pt idx="0">
                  <c:v>Ni</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Trending!$D$10:$P$10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Trending!$D$26:$AD$26</c:f>
              <c:numCache>
                <c:formatCode>0</c:formatCode>
                <c:ptCount val="27"/>
                <c:pt idx="0">
                  <c:v>9</c:v>
                </c:pt>
                <c:pt idx="1">
                  <c:v>14</c:v>
                </c:pt>
                <c:pt idx="2">
                  <c:v>16</c:v>
                </c:pt>
              </c:numCache>
            </c:numRef>
          </c:yVal>
        </c:ser>
        <c:axId val="87496576"/>
        <c:axId val="87515136"/>
      </c:scatterChart>
      <c:valAx>
        <c:axId val="87496576"/>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222608536959845"/>
              <c:y val="0.8912213740458016"/>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7515136"/>
        <c:crosses val="autoZero"/>
        <c:crossBetween val="midCat"/>
      </c:valAx>
      <c:valAx>
        <c:axId val="87515136"/>
        <c:scaling>
          <c:orientation val="minMax"/>
          <c:min val="1"/>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04179425878665E-2"/>
              <c:y val="0.4541984732824445"/>
            </c:manualLayout>
          </c:layout>
          <c:spPr>
            <a:noFill/>
            <a:ln w="25400">
              <a:noFill/>
            </a:ln>
          </c:spPr>
        </c:title>
        <c:numFmt formatCode="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7496576"/>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Manganese</a:t>
            </a:r>
          </a:p>
        </c:rich>
      </c:tx>
      <c:layout>
        <c:manualLayout>
          <c:xMode val="edge"/>
          <c:yMode val="edge"/>
          <c:x val="0.38231158348081512"/>
          <c:y val="3.2442748091603177E-2"/>
        </c:manualLayout>
      </c:layout>
      <c:spPr>
        <a:noFill/>
        <a:ln w="25400">
          <a:noFill/>
        </a:ln>
      </c:spPr>
    </c:title>
    <c:plotArea>
      <c:layout>
        <c:manualLayout>
          <c:layoutTarget val="inner"/>
          <c:xMode val="edge"/>
          <c:yMode val="edge"/>
          <c:x val="0.13837396864790635"/>
          <c:y val="0.19847328244274859"/>
          <c:w val="0.82025806157264058"/>
          <c:h val="0.61641221374045807"/>
        </c:manualLayout>
      </c:layout>
      <c:scatterChart>
        <c:scatterStyle val="lineMarker"/>
        <c:ser>
          <c:idx val="1"/>
          <c:order val="0"/>
          <c:tx>
            <c:strRef>
              <c:f>Trending!$C$29</c:f>
              <c:strCache>
                <c:ptCount val="1"/>
                <c:pt idx="0">
                  <c:v>Mn</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xVal>
            <c:numRef>
              <c:f>Trending!$D$10:$P$10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Trending!$D$28:$AD$28</c:f>
              <c:numCache>
                <c:formatCode>0</c:formatCode>
                <c:ptCount val="27"/>
                <c:pt idx="0">
                  <c:v>1</c:v>
                </c:pt>
                <c:pt idx="1">
                  <c:v>1</c:v>
                </c:pt>
                <c:pt idx="2">
                  <c:v>1</c:v>
                </c:pt>
              </c:numCache>
            </c:numRef>
          </c:yVal>
        </c:ser>
        <c:axId val="87534592"/>
        <c:axId val="87099264"/>
      </c:scatterChart>
      <c:valAx>
        <c:axId val="87534592"/>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222608536959845"/>
              <c:y val="0.8912213740458016"/>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7099264"/>
        <c:crosses val="autoZero"/>
        <c:crossBetween val="midCat"/>
      </c:valAx>
      <c:valAx>
        <c:axId val="87099264"/>
        <c:scaling>
          <c:orientation val="minMax"/>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04179425878665E-2"/>
              <c:y val="0.4541984732824445"/>
            </c:manualLayout>
          </c:layout>
          <c:spPr>
            <a:noFill/>
            <a:ln w="25400">
              <a:noFill/>
            </a:ln>
          </c:spPr>
        </c:title>
        <c:numFmt formatCode="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7534592"/>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Potassium</a:t>
            </a:r>
          </a:p>
        </c:rich>
      </c:tx>
      <c:layout>
        <c:manualLayout>
          <c:xMode val="edge"/>
          <c:yMode val="edge"/>
          <c:x val="0.39031413689951056"/>
          <c:y val="3.2380967439066086E-2"/>
        </c:manualLayout>
      </c:layout>
      <c:spPr>
        <a:noFill/>
        <a:ln w="25400">
          <a:noFill/>
        </a:ln>
      </c:spPr>
    </c:title>
    <c:plotArea>
      <c:layout>
        <c:manualLayout>
          <c:layoutTarget val="inner"/>
          <c:xMode val="edge"/>
          <c:yMode val="edge"/>
          <c:x val="0.1438749190760964"/>
          <c:y val="0.19809533021546308"/>
          <c:w val="0.81339186923218865"/>
          <c:h val="0.61142885576118822"/>
        </c:manualLayout>
      </c:layout>
      <c:scatterChart>
        <c:scatterStyle val="lineMarker"/>
        <c:ser>
          <c:idx val="1"/>
          <c:order val="0"/>
          <c:tx>
            <c:strRef>
              <c:f>Trending!$C$35</c:f>
              <c:strCache>
                <c:ptCount val="1"/>
                <c:pt idx="0">
                  <c:v>K</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xVal>
            <c:numRef>
              <c:f>Trending!$D$10:$P$10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Trending!$D$34:$AD$34</c:f>
              <c:numCache>
                <c:formatCode>0</c:formatCode>
                <c:ptCount val="27"/>
                <c:pt idx="0">
                  <c:v>2</c:v>
                </c:pt>
                <c:pt idx="1">
                  <c:v>5</c:v>
                </c:pt>
                <c:pt idx="2">
                  <c:v>0</c:v>
                </c:pt>
              </c:numCache>
            </c:numRef>
          </c:yVal>
        </c:ser>
        <c:axId val="87124608"/>
        <c:axId val="87147264"/>
      </c:scatterChart>
      <c:valAx>
        <c:axId val="87124608"/>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444529457170329"/>
              <c:y val="0.89142898596958053"/>
            </c:manualLayout>
          </c:layout>
          <c:spPr>
            <a:noFill/>
            <a:ln w="25400">
              <a:noFill/>
            </a:ln>
          </c:spPr>
        </c:title>
        <c:numFmt formatCode="0" sourceLinked="0"/>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87147264"/>
        <c:crosses val="autoZero"/>
        <c:crossBetween val="midCat"/>
      </c:valAx>
      <c:valAx>
        <c:axId val="87147264"/>
        <c:scaling>
          <c:orientation val="minMax"/>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065578836097351E-2"/>
              <c:y val="0.45142878135639136"/>
            </c:manualLayout>
          </c:layout>
          <c:spPr>
            <a:noFill/>
            <a:ln w="25400">
              <a:noFill/>
            </a:ln>
          </c:spPr>
        </c:title>
        <c:numFmt formatCode="0.0" sourceLinked="0"/>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87124608"/>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Boron</a:t>
            </a:r>
          </a:p>
        </c:rich>
      </c:tx>
      <c:layout>
        <c:manualLayout>
          <c:xMode val="edge"/>
          <c:yMode val="edge"/>
          <c:x val="0.43509340657331375"/>
          <c:y val="3.2442748091603177E-2"/>
        </c:manualLayout>
      </c:layout>
      <c:spPr>
        <a:noFill/>
        <a:ln w="25400">
          <a:noFill/>
        </a:ln>
      </c:spPr>
    </c:title>
    <c:plotArea>
      <c:layout>
        <c:manualLayout>
          <c:layoutTarget val="inner"/>
          <c:xMode val="edge"/>
          <c:yMode val="edge"/>
          <c:x val="0.13837396864790635"/>
          <c:y val="0.19847328244274859"/>
          <c:w val="0.82025806157264058"/>
          <c:h val="0.61641221374045807"/>
        </c:manualLayout>
      </c:layout>
      <c:scatterChart>
        <c:scatterStyle val="lineMarker"/>
        <c:ser>
          <c:idx val="1"/>
          <c:order val="0"/>
          <c:tx>
            <c:strRef>
              <c:f>Trending!$C$37</c:f>
              <c:strCache>
                <c:ptCount val="1"/>
                <c:pt idx="0">
                  <c:v>B</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xVal>
            <c:numRef>
              <c:f>Trending!$D$10:$P$10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Trending!$D$36:$AD$36</c:f>
              <c:numCache>
                <c:formatCode>0</c:formatCode>
                <c:ptCount val="27"/>
                <c:pt idx="0">
                  <c:v>1</c:v>
                </c:pt>
                <c:pt idx="1">
                  <c:v>0</c:v>
                </c:pt>
                <c:pt idx="2">
                  <c:v>1</c:v>
                </c:pt>
              </c:numCache>
            </c:numRef>
          </c:yVal>
        </c:ser>
        <c:axId val="87601920"/>
        <c:axId val="87603840"/>
      </c:scatterChart>
      <c:valAx>
        <c:axId val="87601920"/>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222608536959845"/>
              <c:y val="0.8912213740458016"/>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7603840"/>
        <c:crosses val="autoZero"/>
        <c:crossBetween val="midCat"/>
      </c:valAx>
      <c:valAx>
        <c:axId val="87603840"/>
        <c:scaling>
          <c:orientation val="minMax"/>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04179425878665E-2"/>
              <c:y val="0.4541984732824445"/>
            </c:manualLayout>
          </c:layout>
          <c:spPr>
            <a:noFill/>
            <a:ln w="25400">
              <a:noFill/>
            </a:ln>
          </c:spPr>
        </c:title>
        <c:numFmt formatCode="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7601920"/>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Silicon</a:t>
            </a:r>
          </a:p>
        </c:rich>
      </c:tx>
      <c:layout>
        <c:manualLayout>
          <c:xMode val="edge"/>
          <c:yMode val="edge"/>
          <c:x val="0.42796072777703126"/>
          <c:y val="3.2442748091603177E-2"/>
        </c:manualLayout>
      </c:layout>
      <c:spPr>
        <a:noFill/>
        <a:ln w="25400">
          <a:noFill/>
        </a:ln>
      </c:spPr>
    </c:title>
    <c:plotArea>
      <c:layout>
        <c:manualLayout>
          <c:layoutTarget val="inner"/>
          <c:xMode val="edge"/>
          <c:yMode val="edge"/>
          <c:x val="0.15121279048121797"/>
          <c:y val="0.19847328244274859"/>
          <c:w val="0.8074192397393295"/>
          <c:h val="0.61641221374045807"/>
        </c:manualLayout>
      </c:layout>
      <c:scatterChart>
        <c:scatterStyle val="lineMarker"/>
        <c:ser>
          <c:idx val="1"/>
          <c:order val="0"/>
          <c:tx>
            <c:strRef>
              <c:f>Trending!$C$39</c:f>
              <c:strCache>
                <c:ptCount val="1"/>
                <c:pt idx="0">
                  <c:v>Si</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Trending!$D$10:$P$10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Trending!$D$38:$AD$38</c:f>
              <c:numCache>
                <c:formatCode>0</c:formatCode>
                <c:ptCount val="27"/>
                <c:pt idx="0">
                  <c:v>13</c:v>
                </c:pt>
                <c:pt idx="1">
                  <c:v>14</c:v>
                </c:pt>
                <c:pt idx="2">
                  <c:v>9</c:v>
                </c:pt>
              </c:numCache>
            </c:numRef>
          </c:yVal>
        </c:ser>
        <c:axId val="87575936"/>
        <c:axId val="89798144"/>
      </c:scatterChart>
      <c:valAx>
        <c:axId val="87575936"/>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935876416588305"/>
              <c:y val="0.8912213740458016"/>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9798144"/>
        <c:crosses val="autoZero"/>
        <c:crossBetween val="midCat"/>
      </c:valAx>
      <c:valAx>
        <c:axId val="89798144"/>
        <c:scaling>
          <c:orientation val="minMax"/>
          <c:min val="1"/>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04179425878665E-2"/>
              <c:y val="0.4541984732824445"/>
            </c:manualLayout>
          </c:layout>
          <c:spPr>
            <a:noFill/>
            <a:ln w="25400">
              <a:noFill/>
            </a:ln>
          </c:spPr>
        </c:title>
        <c:numFmt formatCode="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7575936"/>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Copper</a:t>
            </a:r>
          </a:p>
        </c:rich>
      </c:tx>
      <c:layout>
        <c:manualLayout>
          <c:xMode val="edge"/>
          <c:yMode val="edge"/>
          <c:x val="0.42302619548639731"/>
          <c:y val="3.2380967439066086E-2"/>
        </c:manualLayout>
      </c:layout>
      <c:spPr>
        <a:noFill/>
        <a:ln w="25400">
          <a:noFill/>
        </a:ln>
      </c:spPr>
    </c:title>
    <c:plotArea>
      <c:layout>
        <c:manualLayout>
          <c:layoutTarget val="inner"/>
          <c:xMode val="edge"/>
          <c:yMode val="edge"/>
          <c:x val="0.13520773969660171"/>
          <c:y val="0.20190485579652936"/>
          <c:w val="0.72557024668869619"/>
          <c:h val="0.4876192743765228"/>
        </c:manualLayout>
      </c:layout>
      <c:lineChart>
        <c:grouping val="standard"/>
        <c:ser>
          <c:idx val="1"/>
          <c:order val="0"/>
          <c:tx>
            <c:strRef>
              <c:f>Trending!$C$19</c:f>
              <c:strCache>
                <c:ptCount val="1"/>
                <c:pt idx="0">
                  <c:v>Cu</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2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Trending!$D$7:$AD$7</c:f>
              <c:numCache>
                <c:formatCode>yyyy\-mm\-dd</c:formatCode>
                <c:ptCount val="27"/>
                <c:pt idx="0">
                  <c:v>40909</c:v>
                </c:pt>
                <c:pt idx="1">
                  <c:v>41021</c:v>
                </c:pt>
                <c:pt idx="2">
                  <c:v>41157</c:v>
                </c:pt>
              </c:numCache>
            </c:numRef>
          </c:cat>
          <c:val>
            <c:numRef>
              <c:f>Trending!$D$19:$P$19</c:f>
              <c:numCache>
                <c:formatCode>0.00</c:formatCode>
                <c:ptCount val="13"/>
                <c:pt idx="0">
                  <c:v>88.174273858926483</c:v>
                </c:pt>
                <c:pt idx="1">
                  <c:v>51.546391752577883</c:v>
                </c:pt>
                <c:pt idx="2">
                  <c:v>21.333333333333336</c:v>
                </c:pt>
                <c:pt idx="3">
                  <c:v>0</c:v>
                </c:pt>
                <c:pt idx="4">
                  <c:v>0</c:v>
                </c:pt>
                <c:pt idx="5">
                  <c:v>0</c:v>
                </c:pt>
                <c:pt idx="6">
                  <c:v>0</c:v>
                </c:pt>
                <c:pt idx="7">
                  <c:v>0</c:v>
                </c:pt>
                <c:pt idx="8">
                  <c:v>0</c:v>
                </c:pt>
                <c:pt idx="9">
                  <c:v>0</c:v>
                </c:pt>
                <c:pt idx="10">
                  <c:v>0</c:v>
                </c:pt>
                <c:pt idx="11">
                  <c:v>0</c:v>
                </c:pt>
                <c:pt idx="12">
                  <c:v>0</c:v>
                </c:pt>
              </c:numCache>
            </c:numRef>
          </c:val>
        </c:ser>
        <c:marker val="1"/>
        <c:axId val="69472640"/>
        <c:axId val="69474560"/>
      </c:lineChart>
      <c:catAx>
        <c:axId val="69472640"/>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649345778753603"/>
              <c:y val="0.88190517201691399"/>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69474560"/>
        <c:crosses val="autoZero"/>
        <c:lblAlgn val="ctr"/>
        <c:lblOffset val="100"/>
        <c:tickLblSkip val="1"/>
        <c:tickMarkSkip val="1"/>
      </c:catAx>
      <c:valAx>
        <c:axId val="69474560"/>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35119348865692E-2"/>
              <c:y val="0.31238109764746158"/>
            </c:manualLayout>
          </c:layout>
          <c:spPr>
            <a:noFill/>
            <a:ln w="25400">
              <a:noFill/>
            </a:ln>
          </c:spPr>
        </c:title>
        <c:numFmt formatCode="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9472640"/>
        <c:crosses val="autoZero"/>
        <c:crossBetween val="midCat"/>
        <c:majorUnit val="10"/>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Sodium</a:t>
            </a:r>
          </a:p>
        </c:rich>
      </c:tx>
      <c:layout>
        <c:manualLayout>
          <c:xMode val="edge"/>
          <c:yMode val="edge"/>
          <c:x val="0.41880421988487693"/>
          <c:y val="3.2442748091603177E-2"/>
        </c:manualLayout>
      </c:layout>
      <c:spPr>
        <a:noFill/>
        <a:ln w="25400">
          <a:noFill/>
        </a:ln>
      </c:spPr>
    </c:title>
    <c:plotArea>
      <c:layout>
        <c:manualLayout>
          <c:layoutTarget val="inner"/>
          <c:xMode val="edge"/>
          <c:yMode val="edge"/>
          <c:x val="0.1438749190760964"/>
          <c:y val="0.19847328244274859"/>
          <c:w val="0.81339186923218865"/>
          <c:h val="0.6106870229007636"/>
        </c:manualLayout>
      </c:layout>
      <c:scatterChart>
        <c:scatterStyle val="lineMarker"/>
        <c:ser>
          <c:idx val="1"/>
          <c:order val="0"/>
          <c:tx>
            <c:strRef>
              <c:f>Trending!$C$41</c:f>
              <c:strCache>
                <c:ptCount val="1"/>
                <c:pt idx="0">
                  <c:v>Na</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xVal>
            <c:numRef>
              <c:f>Trending!$D$10:$P$10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Trending!$D$40:$AD$40</c:f>
              <c:numCache>
                <c:formatCode>0</c:formatCode>
                <c:ptCount val="27"/>
                <c:pt idx="0">
                  <c:v>1</c:v>
                </c:pt>
                <c:pt idx="1">
                  <c:v>1</c:v>
                </c:pt>
                <c:pt idx="2">
                  <c:v>0</c:v>
                </c:pt>
              </c:numCache>
            </c:numRef>
          </c:yVal>
        </c:ser>
        <c:axId val="89720320"/>
        <c:axId val="89722240"/>
      </c:scatterChart>
      <c:valAx>
        <c:axId val="89720320"/>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444529457170329"/>
              <c:y val="0.8912213740458016"/>
            </c:manualLayout>
          </c:layout>
          <c:spPr>
            <a:noFill/>
            <a:ln w="25400">
              <a:noFill/>
            </a:ln>
          </c:spPr>
        </c:title>
        <c:numFmt formatCode="0" sourceLinked="0"/>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89722240"/>
        <c:crosses val="autoZero"/>
        <c:crossBetween val="midCat"/>
      </c:valAx>
      <c:valAx>
        <c:axId val="89722240"/>
        <c:scaling>
          <c:orientation val="minMax"/>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065578836097351E-2"/>
              <c:y val="0.45229007633587787"/>
            </c:manualLayout>
          </c:layout>
          <c:spPr>
            <a:noFill/>
            <a:ln w="25400">
              <a:noFill/>
            </a:ln>
          </c:spPr>
        </c:title>
        <c:numFmt formatCode="0.0" sourceLinked="0"/>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89720320"/>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Calcium</a:t>
            </a:r>
          </a:p>
        </c:rich>
      </c:tx>
      <c:layout>
        <c:manualLayout>
          <c:xMode val="edge"/>
          <c:yMode val="edge"/>
          <c:x val="0.41428622000619769"/>
          <c:y val="3.2319421636820535E-2"/>
        </c:manualLayout>
      </c:layout>
      <c:spPr>
        <a:noFill/>
        <a:ln w="25400">
          <a:noFill/>
        </a:ln>
      </c:spPr>
    </c:title>
    <c:plotArea>
      <c:layout>
        <c:manualLayout>
          <c:layoutTarget val="inner"/>
          <c:xMode val="edge"/>
          <c:yMode val="edge"/>
          <c:x val="0.14714303676082269"/>
          <c:y val="0.1996199571685974"/>
          <c:w val="0.81142956194317362"/>
          <c:h val="0.66349871477943489"/>
        </c:manualLayout>
      </c:layout>
      <c:scatterChart>
        <c:scatterStyle val="lineMarker"/>
        <c:ser>
          <c:idx val="1"/>
          <c:order val="0"/>
          <c:tx>
            <c:strRef>
              <c:f>Trending!$C$43</c:f>
              <c:strCache>
                <c:ptCount val="1"/>
                <c:pt idx="0">
                  <c:v>Ca</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Trending!$D$10:$P$10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Trending!$D$42:$AD$42</c:f>
              <c:numCache>
                <c:formatCode>0</c:formatCode>
                <c:ptCount val="27"/>
                <c:pt idx="0">
                  <c:v>22</c:v>
                </c:pt>
                <c:pt idx="1">
                  <c:v>12</c:v>
                </c:pt>
                <c:pt idx="2">
                  <c:v>8</c:v>
                </c:pt>
              </c:numCache>
            </c:numRef>
          </c:yVal>
        </c:ser>
        <c:axId val="89837952"/>
        <c:axId val="89839872"/>
      </c:scatterChart>
      <c:valAx>
        <c:axId val="89837952"/>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714340297220645"/>
              <c:y val="0.89163580868640335"/>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9839872"/>
        <c:crosses val="autoZero"/>
        <c:crossBetween val="midCat"/>
      </c:valAx>
      <c:valAx>
        <c:axId val="89839872"/>
        <c:scaling>
          <c:orientation val="minMax"/>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42890276268192E-2"/>
              <c:y val="0.47908789720463546"/>
            </c:manualLayout>
          </c:layout>
          <c:spPr>
            <a:noFill/>
            <a:ln w="25400">
              <a:noFill/>
            </a:ln>
          </c:spPr>
        </c:title>
        <c:numFmt formatCode="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9837952"/>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Magnesium</a:t>
            </a:r>
          </a:p>
        </c:rich>
      </c:tx>
      <c:layout>
        <c:manualLayout>
          <c:xMode val="edge"/>
          <c:yMode val="edge"/>
          <c:x val="0.38000046386775593"/>
          <c:y val="3.2319421636820535E-2"/>
        </c:manualLayout>
      </c:layout>
      <c:spPr>
        <a:noFill/>
        <a:ln w="25400">
          <a:noFill/>
        </a:ln>
      </c:spPr>
    </c:title>
    <c:plotArea>
      <c:layout>
        <c:manualLayout>
          <c:layoutTarget val="inner"/>
          <c:xMode val="edge"/>
          <c:yMode val="edge"/>
          <c:x val="0.13857159772621097"/>
          <c:y val="0.1996199571685974"/>
          <c:w val="0.82000100097778461"/>
          <c:h val="0.61597015354881823"/>
        </c:manualLayout>
      </c:layout>
      <c:scatterChart>
        <c:scatterStyle val="lineMarker"/>
        <c:ser>
          <c:idx val="1"/>
          <c:order val="0"/>
          <c:tx>
            <c:strRef>
              <c:f>Trending!$C$45</c:f>
              <c:strCache>
                <c:ptCount val="1"/>
                <c:pt idx="0">
                  <c:v>Mg</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xVal>
            <c:numRef>
              <c:f>Trending!$D$10:$P$10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Trending!$D$44:$AD$44</c:f>
              <c:numCache>
                <c:formatCode>0</c:formatCode>
                <c:ptCount val="27"/>
                <c:pt idx="0">
                  <c:v>3</c:v>
                </c:pt>
                <c:pt idx="1">
                  <c:v>4</c:v>
                </c:pt>
                <c:pt idx="2">
                  <c:v>3</c:v>
                </c:pt>
              </c:numCache>
            </c:numRef>
          </c:yVal>
        </c:ser>
        <c:axId val="89876736"/>
        <c:axId val="89899392"/>
      </c:scatterChart>
      <c:valAx>
        <c:axId val="89876736"/>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285768345490184"/>
              <c:y val="0.89163580868640335"/>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9899392"/>
        <c:crosses val="autoZero"/>
        <c:crossBetween val="midCat"/>
      </c:valAx>
      <c:valAx>
        <c:axId val="89899392"/>
        <c:scaling>
          <c:orientation val="minMax"/>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42890276268192E-2"/>
              <c:y val="0.45627418781393686"/>
            </c:manualLayout>
          </c:layout>
          <c:spPr>
            <a:noFill/>
            <a:ln w="25400">
              <a:noFill/>
            </a:ln>
          </c:spPr>
        </c:title>
        <c:numFmt formatCode="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9876736"/>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Phosphorus</a:t>
            </a:r>
          </a:p>
        </c:rich>
      </c:tx>
      <c:layout>
        <c:manualLayout>
          <c:xMode val="edge"/>
          <c:yMode val="edge"/>
          <c:x val="0.37375236892527391"/>
          <c:y val="3.2442748091603177E-2"/>
        </c:manualLayout>
      </c:layout>
      <c:spPr>
        <a:noFill/>
        <a:ln w="25400">
          <a:noFill/>
        </a:ln>
      </c:spPr>
    </c:title>
    <c:plotArea>
      <c:layout>
        <c:manualLayout>
          <c:layoutTarget val="inner"/>
          <c:xMode val="edge"/>
          <c:yMode val="edge"/>
          <c:x val="0.15691893351824526"/>
          <c:y val="0.19847328244274859"/>
          <c:w val="0.80171309670230251"/>
          <c:h val="0.61641221374045807"/>
        </c:manualLayout>
      </c:layout>
      <c:scatterChart>
        <c:scatterStyle val="lineMarker"/>
        <c:ser>
          <c:idx val="1"/>
          <c:order val="0"/>
          <c:tx>
            <c:strRef>
              <c:f>Trending!$C$47</c:f>
              <c:strCache>
                <c:ptCount val="1"/>
                <c:pt idx="0">
                  <c:v>P</c:v>
                </c:pt>
              </c:strCache>
            </c:strRef>
          </c:tx>
          <c:spPr>
            <a:ln w="28575">
              <a:noFill/>
            </a:ln>
          </c:spPr>
          <c:marker>
            <c:symbol val="square"/>
            <c:size val="5"/>
            <c:spPr>
              <a:solidFill>
                <a:srgbClr val="FF00FF"/>
              </a:solidFill>
              <a:ln>
                <a:solidFill>
                  <a:srgbClr val="FF00FF"/>
                </a:solidFill>
                <a:prstDash val="solid"/>
              </a:ln>
            </c:spPr>
          </c:marker>
          <c:dLbls>
            <c:numFmt formatCode="0" sourceLinked="0"/>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Trending!$D$10:$P$10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Trending!$D$46:$AD$46</c:f>
              <c:numCache>
                <c:formatCode>0</c:formatCode>
                <c:ptCount val="27"/>
                <c:pt idx="0">
                  <c:v>8</c:v>
                </c:pt>
                <c:pt idx="1">
                  <c:v>0</c:v>
                </c:pt>
                <c:pt idx="2">
                  <c:v>0</c:v>
                </c:pt>
              </c:numCache>
            </c:numRef>
          </c:yVal>
        </c:ser>
        <c:axId val="89937024"/>
        <c:axId val="89938944"/>
      </c:scatterChart>
      <c:valAx>
        <c:axId val="89937024"/>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5221183568439499"/>
              <c:y val="0.8912213740458016"/>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9938944"/>
        <c:crosses val="autoZero"/>
        <c:crossBetween val="midCat"/>
      </c:valAx>
      <c:valAx>
        <c:axId val="89938944"/>
        <c:scaling>
          <c:orientation val="minMax"/>
          <c:min val="0"/>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04179425878665E-2"/>
              <c:y val="0.4541984732824445"/>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9937024"/>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Zinc</a:t>
            </a:r>
          </a:p>
        </c:rich>
      </c:tx>
      <c:layout>
        <c:manualLayout>
          <c:xMode val="edge"/>
          <c:yMode val="edge"/>
          <c:x val="0.451429122489512"/>
          <c:y val="3.2442748091603177E-2"/>
        </c:manualLayout>
      </c:layout>
      <c:spPr>
        <a:noFill/>
        <a:ln w="25400">
          <a:noFill/>
        </a:ln>
      </c:spPr>
    </c:title>
    <c:plotArea>
      <c:layout>
        <c:manualLayout>
          <c:layoutTarget val="inner"/>
          <c:xMode val="edge"/>
          <c:yMode val="edge"/>
          <c:x val="0.13857159772621097"/>
          <c:y val="0.19847328244274859"/>
          <c:w val="0.82000100097778461"/>
          <c:h val="0.61641221374045807"/>
        </c:manualLayout>
      </c:layout>
      <c:scatterChart>
        <c:scatterStyle val="lineMarker"/>
        <c:ser>
          <c:idx val="1"/>
          <c:order val="0"/>
          <c:tx>
            <c:strRef>
              <c:f>Trending!$C$49</c:f>
              <c:strCache>
                <c:ptCount val="1"/>
                <c:pt idx="0">
                  <c:v>Zn</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Trending!$D$10:$P$10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Trending!$D$48:$AD$48</c:f>
              <c:numCache>
                <c:formatCode>0</c:formatCode>
                <c:ptCount val="27"/>
                <c:pt idx="0">
                  <c:v>4</c:v>
                </c:pt>
                <c:pt idx="1">
                  <c:v>3</c:v>
                </c:pt>
                <c:pt idx="2">
                  <c:v>3</c:v>
                </c:pt>
              </c:numCache>
            </c:numRef>
          </c:yVal>
        </c:ser>
        <c:axId val="89993216"/>
        <c:axId val="89995136"/>
      </c:scatterChart>
      <c:valAx>
        <c:axId val="89993216"/>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285768345490184"/>
              <c:y val="0.8912213740458016"/>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9995136"/>
        <c:crosses val="autoZero"/>
        <c:crossBetween val="midCat"/>
      </c:valAx>
      <c:valAx>
        <c:axId val="89995136"/>
        <c:scaling>
          <c:orientation val="minMax"/>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42890276268192E-2"/>
              <c:y val="0.4541984732824445"/>
            </c:manualLayout>
          </c:layout>
          <c:spPr>
            <a:noFill/>
            <a:ln w="25400">
              <a:noFill/>
            </a:ln>
          </c:spPr>
        </c:title>
        <c:numFmt formatCode="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89993216"/>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Barium</a:t>
            </a:r>
          </a:p>
        </c:rich>
      </c:tx>
      <c:layout>
        <c:manualLayout>
          <c:xMode val="edge"/>
          <c:yMode val="edge"/>
          <c:x val="0.42428623221324485"/>
          <c:y val="3.2380967439066086E-2"/>
        </c:manualLayout>
      </c:layout>
      <c:spPr>
        <a:noFill/>
        <a:ln w="25400">
          <a:noFill/>
        </a:ln>
      </c:spPr>
    </c:title>
    <c:plotArea>
      <c:layout>
        <c:manualLayout>
          <c:layoutTarget val="inner"/>
          <c:xMode val="edge"/>
          <c:yMode val="edge"/>
          <c:x val="0.13857159772621097"/>
          <c:y val="0.19809533021546308"/>
          <c:w val="0.82000100097778461"/>
          <c:h val="0.6171431441327867"/>
        </c:manualLayout>
      </c:layout>
      <c:scatterChart>
        <c:scatterStyle val="lineMarker"/>
        <c:ser>
          <c:idx val="1"/>
          <c:order val="0"/>
          <c:tx>
            <c:strRef>
              <c:f>Trending!$C$51</c:f>
              <c:strCache>
                <c:ptCount val="1"/>
                <c:pt idx="0">
                  <c:v>Ba</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linear"/>
          </c:trendline>
          <c:xVal>
            <c:numRef>
              <c:f>Trending!$D$10:$P$10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Trending!$D$50:$AD$50</c:f>
              <c:numCache>
                <c:formatCode>0</c:formatCode>
                <c:ptCount val="27"/>
                <c:pt idx="0">
                  <c:v>0</c:v>
                </c:pt>
                <c:pt idx="1">
                  <c:v>0</c:v>
                </c:pt>
                <c:pt idx="2">
                  <c:v>0</c:v>
                </c:pt>
              </c:numCache>
            </c:numRef>
          </c:yVal>
        </c:ser>
        <c:dLbls>
          <c:showVal val="1"/>
        </c:dLbls>
        <c:axId val="90032384"/>
        <c:axId val="90046848"/>
      </c:scatterChart>
      <c:valAx>
        <c:axId val="90032384"/>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285768345490184"/>
              <c:y val="0.89142898596958053"/>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0046848"/>
        <c:crosses val="autoZero"/>
        <c:crossBetween val="midCat"/>
      </c:valAx>
      <c:valAx>
        <c:axId val="90046848"/>
        <c:scaling>
          <c:orientation val="minMax"/>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42890276268192E-2"/>
              <c:y val="0.45523830693745682"/>
            </c:manualLayout>
          </c:layout>
          <c:spPr>
            <a:noFill/>
            <a:ln w="25400">
              <a:noFill/>
            </a:ln>
          </c:spPr>
        </c:title>
        <c:numFmt formatCode="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0032384"/>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Chromium</a:t>
            </a:r>
          </a:p>
        </c:rich>
      </c:tx>
      <c:layout>
        <c:manualLayout>
          <c:xMode val="edge"/>
          <c:yMode val="edge"/>
          <c:x val="0.39118153737053107"/>
          <c:y val="3.2380967439066086E-2"/>
        </c:manualLayout>
      </c:layout>
      <c:spPr>
        <a:noFill/>
        <a:ln w="25400">
          <a:noFill/>
        </a:ln>
      </c:spPr>
    </c:title>
    <c:plotArea>
      <c:layout>
        <c:manualLayout>
          <c:layoutTarget val="inner"/>
          <c:xMode val="edge"/>
          <c:yMode val="edge"/>
          <c:x val="0.14367031008881287"/>
          <c:y val="0.19809533021546308"/>
          <c:w val="0.81365759773070268"/>
          <c:h val="0.61142885576118822"/>
        </c:manualLayout>
      </c:layout>
      <c:scatterChart>
        <c:scatterStyle val="lineMarker"/>
        <c:ser>
          <c:idx val="1"/>
          <c:order val="0"/>
          <c:tx>
            <c:strRef>
              <c:f>Trending!$C$15</c:f>
              <c:strCache>
                <c:ptCount val="1"/>
                <c:pt idx="0">
                  <c:v>Cr</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7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Trending!$D$10:$P$10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Trending!$D$14:$AD$14</c:f>
              <c:numCache>
                <c:formatCode>0</c:formatCode>
                <c:ptCount val="27"/>
                <c:pt idx="0">
                  <c:v>16</c:v>
                </c:pt>
                <c:pt idx="1">
                  <c:v>13</c:v>
                </c:pt>
                <c:pt idx="2">
                  <c:v>7</c:v>
                </c:pt>
              </c:numCache>
            </c:numRef>
          </c:yVal>
        </c:ser>
        <c:axId val="90096768"/>
        <c:axId val="90098688"/>
      </c:scatterChart>
      <c:valAx>
        <c:axId val="90096768"/>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523571344354879"/>
              <c:y val="0.89142898596958053"/>
            </c:manualLayout>
          </c:layout>
          <c:spPr>
            <a:noFill/>
            <a:ln w="25400">
              <a:noFill/>
            </a:ln>
          </c:spPr>
        </c:title>
        <c:numFmt formatCode="0" sourceLinked="0"/>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90098688"/>
        <c:crosses val="autoZero"/>
        <c:crossBetween val="midCat"/>
      </c:valAx>
      <c:valAx>
        <c:axId val="90098688"/>
        <c:scaling>
          <c:orientation val="minMax"/>
          <c:min val="0"/>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027088036509352E-2"/>
              <c:y val="0.45142878135639136"/>
            </c:manualLayout>
          </c:layout>
          <c:spPr>
            <a:noFill/>
            <a:ln w="25400">
              <a:noFill/>
            </a:ln>
          </c:spPr>
        </c:title>
        <c:numFmt formatCode="0.0" sourceLinked="0"/>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90096768"/>
        <c:crosses val="autoZero"/>
        <c:crossBetween val="midCat"/>
        <c:majorUnit val="10"/>
      </c:valAx>
      <c:spPr>
        <a:solidFill>
          <a:srgbClr val="FFFFFF"/>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Aluminum</a:t>
            </a:r>
          </a:p>
        </c:rich>
      </c:tx>
      <c:layout>
        <c:manualLayout>
          <c:xMode val="edge"/>
          <c:yMode val="edge"/>
          <c:x val="0.39357500466139478"/>
          <c:y val="3.2567133582915644E-2"/>
        </c:manualLayout>
      </c:layout>
      <c:spPr>
        <a:noFill/>
        <a:ln w="25400">
          <a:noFill/>
        </a:ln>
      </c:spPr>
    </c:title>
    <c:plotArea>
      <c:layout>
        <c:manualLayout>
          <c:layoutTarget val="inner"/>
          <c:xMode val="edge"/>
          <c:yMode val="edge"/>
          <c:x val="0.13520773969660171"/>
          <c:y val="0.20306565645817926"/>
          <c:w val="0.72557024668869585"/>
          <c:h val="0.48467557626339031"/>
        </c:manualLayout>
      </c:layout>
      <c:lineChart>
        <c:grouping val="standard"/>
        <c:ser>
          <c:idx val="0"/>
          <c:order val="0"/>
          <c:tx>
            <c:strRef>
              <c:f>Example!$C$13</c:f>
              <c:strCache>
                <c:ptCount val="1"/>
                <c:pt idx="0">
                  <c:v>Al</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a:lstStyle/>
              <a:p>
                <a:pPr>
                  <a:defRPr sz="92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Example!$D$7:$AD$7</c:f>
              <c:numCache>
                <c:formatCode>yyyy\-mm\-dd</c:formatCode>
                <c:ptCount val="27"/>
                <c:pt idx="0">
                  <c:v>40909</c:v>
                </c:pt>
                <c:pt idx="1">
                  <c:v>41021</c:v>
                </c:pt>
                <c:pt idx="2">
                  <c:v>41157</c:v>
                </c:pt>
              </c:numCache>
            </c:numRef>
          </c:cat>
          <c:val>
            <c:numRef>
              <c:f>Example!$D$13:$P$13</c:f>
              <c:numCache>
                <c:formatCode>0.00</c:formatCode>
                <c:ptCount val="13"/>
                <c:pt idx="0">
                  <c:v>36.307053941910908</c:v>
                </c:pt>
                <c:pt idx="1">
                  <c:v>17.182130584192628</c:v>
                </c:pt>
                <c:pt idx="2">
                  <c:v>13.333333333333334</c:v>
                </c:pt>
                <c:pt idx="3">
                  <c:v>0</c:v>
                </c:pt>
                <c:pt idx="4">
                  <c:v>0</c:v>
                </c:pt>
                <c:pt idx="5">
                  <c:v>0</c:v>
                </c:pt>
                <c:pt idx="6">
                  <c:v>0</c:v>
                </c:pt>
                <c:pt idx="7">
                  <c:v>0</c:v>
                </c:pt>
                <c:pt idx="8">
                  <c:v>0</c:v>
                </c:pt>
                <c:pt idx="9">
                  <c:v>0</c:v>
                </c:pt>
                <c:pt idx="10">
                  <c:v>0</c:v>
                </c:pt>
                <c:pt idx="11">
                  <c:v>0</c:v>
                </c:pt>
                <c:pt idx="12">
                  <c:v>0</c:v>
                </c:pt>
              </c:numCache>
            </c:numRef>
          </c:val>
        </c:ser>
        <c:marker val="1"/>
        <c:axId val="90354432"/>
        <c:axId val="90356352"/>
      </c:lineChart>
      <c:catAx>
        <c:axId val="90354432"/>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649345778753603"/>
              <c:y val="0.88122832047889244"/>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90356352"/>
        <c:crosses val="autoZero"/>
        <c:lblAlgn val="ctr"/>
        <c:lblOffset val="100"/>
        <c:tickLblSkip val="1"/>
        <c:tickMarkSkip val="1"/>
      </c:catAx>
      <c:valAx>
        <c:axId val="90356352"/>
        <c:scaling>
          <c:orientation val="minMax"/>
          <c:min val="2"/>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35119348865692E-2"/>
              <c:y val="0.31034562590778442"/>
            </c:manualLayout>
          </c:layout>
          <c:spPr>
            <a:noFill/>
            <a:ln w="25400">
              <a:noFill/>
            </a:ln>
          </c:spPr>
        </c:title>
        <c:numFmt formatCode="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0354432"/>
        <c:crosses val="autoZero"/>
        <c:crossBetween val="midCat"/>
      </c:valAx>
      <c:spPr>
        <a:solidFill>
          <a:srgbClr val="FFFFFF"/>
        </a:solidFill>
        <a:ln w="3175">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Chromium</a:t>
            </a:r>
          </a:p>
        </c:rich>
      </c:tx>
      <c:layout>
        <c:manualLayout>
          <c:xMode val="edge"/>
          <c:yMode val="edge"/>
          <c:x val="0.39118825100133531"/>
          <c:y val="3.2442748091603156E-2"/>
        </c:manualLayout>
      </c:layout>
      <c:spPr>
        <a:noFill/>
        <a:ln w="25400">
          <a:noFill/>
        </a:ln>
      </c:spPr>
    </c:title>
    <c:plotArea>
      <c:layout>
        <c:manualLayout>
          <c:layoutTarget val="inner"/>
          <c:xMode val="edge"/>
          <c:yMode val="edge"/>
          <c:x val="0.14152202937249694"/>
          <c:y val="0.20229007633587789"/>
          <c:w val="0.71962616822429903"/>
          <c:h val="0.48664122137404686"/>
        </c:manualLayout>
      </c:layout>
      <c:lineChart>
        <c:grouping val="standard"/>
        <c:ser>
          <c:idx val="1"/>
          <c:order val="0"/>
          <c:tx>
            <c:strRef>
              <c:f>Example!$C$15</c:f>
              <c:strCache>
                <c:ptCount val="1"/>
                <c:pt idx="0">
                  <c:v>Cr</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2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Example!$D$7:$AD$7</c:f>
              <c:numCache>
                <c:formatCode>yyyy\-mm\-dd</c:formatCode>
                <c:ptCount val="27"/>
                <c:pt idx="0">
                  <c:v>40909</c:v>
                </c:pt>
                <c:pt idx="1">
                  <c:v>41021</c:v>
                </c:pt>
                <c:pt idx="2">
                  <c:v>41157</c:v>
                </c:pt>
              </c:numCache>
            </c:numRef>
          </c:cat>
          <c:val>
            <c:numRef>
              <c:f>Example!$D$15:$P$15</c:f>
              <c:numCache>
                <c:formatCode>0.00</c:formatCode>
                <c:ptCount val="13"/>
                <c:pt idx="0">
                  <c:v>82.987551867224923</c:v>
                </c:pt>
                <c:pt idx="1">
                  <c:v>27.920962199313021</c:v>
                </c:pt>
                <c:pt idx="2">
                  <c:v>9.3333333333333339</c:v>
                </c:pt>
                <c:pt idx="3">
                  <c:v>0</c:v>
                </c:pt>
                <c:pt idx="4">
                  <c:v>0</c:v>
                </c:pt>
                <c:pt idx="5">
                  <c:v>0</c:v>
                </c:pt>
                <c:pt idx="6">
                  <c:v>0</c:v>
                </c:pt>
                <c:pt idx="7">
                  <c:v>0</c:v>
                </c:pt>
                <c:pt idx="8">
                  <c:v>0</c:v>
                </c:pt>
                <c:pt idx="9">
                  <c:v>0</c:v>
                </c:pt>
                <c:pt idx="10">
                  <c:v>0</c:v>
                </c:pt>
                <c:pt idx="11">
                  <c:v>0</c:v>
                </c:pt>
                <c:pt idx="12">
                  <c:v>0</c:v>
                </c:pt>
              </c:numCache>
            </c:numRef>
          </c:val>
        </c:ser>
        <c:marker val="1"/>
        <c:axId val="90385792"/>
        <c:axId val="90408448"/>
      </c:lineChart>
      <c:catAx>
        <c:axId val="90385792"/>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927903871829079"/>
              <c:y val="0.88167938931297718"/>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90408448"/>
        <c:crosses val="autoZero"/>
        <c:lblAlgn val="ctr"/>
        <c:lblOffset val="100"/>
        <c:tickLblSkip val="1"/>
        <c:tickMarkSkip val="1"/>
      </c:catAx>
      <c:valAx>
        <c:axId val="90408448"/>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367156208277678E-2"/>
              <c:y val="0.31106870229007755"/>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0385792"/>
        <c:crosses val="autoZero"/>
        <c:crossBetween val="midCat"/>
      </c:valAx>
      <c:spPr>
        <a:solidFill>
          <a:srgbClr val="FFFFFF"/>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Iron</a:t>
            </a:r>
          </a:p>
        </c:rich>
      </c:tx>
      <c:layout>
        <c:manualLayout>
          <c:xMode val="edge"/>
          <c:yMode val="edge"/>
          <c:x val="0.45649345778753603"/>
          <c:y val="3.2442748091603156E-2"/>
        </c:manualLayout>
      </c:layout>
      <c:spPr>
        <a:noFill/>
        <a:ln w="25400">
          <a:noFill/>
        </a:ln>
      </c:spPr>
    </c:title>
    <c:plotArea>
      <c:layout>
        <c:manualLayout>
          <c:layoutTarget val="inner"/>
          <c:xMode val="edge"/>
          <c:yMode val="edge"/>
          <c:x val="0.13520773969660171"/>
          <c:y val="0.20229007633587789"/>
          <c:w val="0.72557024668869585"/>
          <c:h val="0.48664122137404686"/>
        </c:manualLayout>
      </c:layout>
      <c:lineChart>
        <c:grouping val="standard"/>
        <c:ser>
          <c:idx val="1"/>
          <c:order val="0"/>
          <c:tx>
            <c:strRef>
              <c:f>Example!$C$17</c:f>
              <c:strCache>
                <c:ptCount val="1"/>
                <c:pt idx="0">
                  <c:v>Fe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2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Example!$D$7:$AD$7</c:f>
              <c:numCache>
                <c:formatCode>yyyy\-mm\-dd</c:formatCode>
                <c:ptCount val="27"/>
                <c:pt idx="0">
                  <c:v>40909</c:v>
                </c:pt>
                <c:pt idx="1">
                  <c:v>41021</c:v>
                </c:pt>
                <c:pt idx="2">
                  <c:v>41157</c:v>
                </c:pt>
              </c:numCache>
            </c:numRef>
          </c:cat>
          <c:val>
            <c:numRef>
              <c:f>Example!$D$17:$P$17</c:f>
              <c:numCache>
                <c:formatCode>0.00</c:formatCode>
                <c:ptCount val="13"/>
                <c:pt idx="0">
                  <c:v>160.7883817427483</c:v>
                </c:pt>
                <c:pt idx="1">
                  <c:v>94.501718213059448</c:v>
                </c:pt>
                <c:pt idx="2">
                  <c:v>46.666666666666664</c:v>
                </c:pt>
                <c:pt idx="3">
                  <c:v>0</c:v>
                </c:pt>
                <c:pt idx="4">
                  <c:v>0</c:v>
                </c:pt>
                <c:pt idx="5">
                  <c:v>0</c:v>
                </c:pt>
                <c:pt idx="6">
                  <c:v>0</c:v>
                </c:pt>
                <c:pt idx="7">
                  <c:v>0</c:v>
                </c:pt>
                <c:pt idx="8">
                  <c:v>0</c:v>
                </c:pt>
                <c:pt idx="9">
                  <c:v>0</c:v>
                </c:pt>
                <c:pt idx="10">
                  <c:v>0</c:v>
                </c:pt>
                <c:pt idx="11">
                  <c:v>0</c:v>
                </c:pt>
                <c:pt idx="12">
                  <c:v>0</c:v>
                </c:pt>
              </c:numCache>
            </c:numRef>
          </c:val>
        </c:ser>
        <c:marker val="1"/>
        <c:axId val="96831744"/>
        <c:axId val="96846208"/>
      </c:lineChart>
      <c:catAx>
        <c:axId val="96831744"/>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649345778753603"/>
              <c:y val="0.88167938931297718"/>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96846208"/>
        <c:crosses val="autoZero"/>
        <c:lblAlgn val="ctr"/>
        <c:lblOffset val="100"/>
        <c:tickLblSkip val="1"/>
        <c:tickMarkSkip val="1"/>
      </c:catAx>
      <c:valAx>
        <c:axId val="96846208"/>
        <c:scaling>
          <c:orientation val="minMax"/>
          <c:min val="1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35119348865692E-2"/>
              <c:y val="0.31106870229007755"/>
            </c:manualLayout>
          </c:layout>
          <c:spPr>
            <a:noFill/>
            <a:ln w="25400">
              <a:noFill/>
            </a:ln>
          </c:spPr>
        </c:title>
        <c:numFmt formatCode="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6831744"/>
        <c:crosses val="autoZero"/>
        <c:crossBetween val="midCat"/>
      </c:valAx>
      <c:spPr>
        <a:solidFill>
          <a:srgbClr val="FFFFFF"/>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Lead</a:t>
            </a:r>
          </a:p>
        </c:rich>
      </c:tx>
      <c:layout>
        <c:manualLayout>
          <c:xMode val="edge"/>
          <c:yMode val="edge"/>
          <c:x val="0.44518811026105981"/>
          <c:y val="3.2442748091603177E-2"/>
        </c:manualLayout>
      </c:layout>
      <c:spPr>
        <a:noFill/>
        <a:ln w="25400">
          <a:noFill/>
        </a:ln>
      </c:spPr>
    </c:title>
    <c:plotArea>
      <c:layout>
        <c:manualLayout>
          <c:layoutTarget val="inner"/>
          <c:xMode val="edge"/>
          <c:yMode val="edge"/>
          <c:x val="0.16176504907383848"/>
          <c:y val="0.20229007633587789"/>
          <c:w val="0.6991993443439467"/>
          <c:h val="0.48664122137404697"/>
        </c:manualLayout>
      </c:layout>
      <c:lineChart>
        <c:grouping val="standard"/>
        <c:ser>
          <c:idx val="1"/>
          <c:order val="0"/>
          <c:tx>
            <c:strRef>
              <c:f>Trending!$C$21</c:f>
              <c:strCache>
                <c:ptCount val="1"/>
                <c:pt idx="0">
                  <c:v>Pb</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numFmt formatCode="0" sourceLinked="0"/>
            <c:spPr>
              <a:noFill/>
              <a:ln w="25400">
                <a:noFill/>
              </a:ln>
            </c:spPr>
            <c:txPr>
              <a:bodyPr/>
              <a:lstStyle/>
              <a:p>
                <a:pPr>
                  <a:defRPr sz="92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Trending!$D$7:$AD$7</c:f>
              <c:numCache>
                <c:formatCode>yyyy\-mm\-dd</c:formatCode>
                <c:ptCount val="27"/>
                <c:pt idx="0">
                  <c:v>40909</c:v>
                </c:pt>
                <c:pt idx="1">
                  <c:v>41021</c:v>
                </c:pt>
                <c:pt idx="2">
                  <c:v>41157</c:v>
                </c:pt>
              </c:numCache>
            </c:numRef>
          </c:cat>
          <c:val>
            <c:numRef>
              <c:f>Trending!$D$21:$P$21</c:f>
              <c:numCache>
                <c:formatCode>0.00</c:formatCode>
                <c:ptCount val="13"/>
                <c:pt idx="0">
                  <c:v>5580.9128630708765</c:v>
                </c:pt>
                <c:pt idx="1">
                  <c:v>5837.6288659794454</c:v>
                </c:pt>
                <c:pt idx="2">
                  <c:v>4469.3333333333339</c:v>
                </c:pt>
                <c:pt idx="3">
                  <c:v>0</c:v>
                </c:pt>
                <c:pt idx="4">
                  <c:v>0</c:v>
                </c:pt>
                <c:pt idx="5">
                  <c:v>0</c:v>
                </c:pt>
                <c:pt idx="6">
                  <c:v>0</c:v>
                </c:pt>
                <c:pt idx="7">
                  <c:v>0</c:v>
                </c:pt>
                <c:pt idx="8">
                  <c:v>0</c:v>
                </c:pt>
                <c:pt idx="9">
                  <c:v>0</c:v>
                </c:pt>
                <c:pt idx="10">
                  <c:v>0</c:v>
                </c:pt>
                <c:pt idx="11">
                  <c:v>0</c:v>
                </c:pt>
                <c:pt idx="12">
                  <c:v>0</c:v>
                </c:pt>
              </c:numCache>
            </c:numRef>
          </c:val>
        </c:ser>
        <c:marker val="1"/>
        <c:axId val="69504000"/>
        <c:axId val="69530752"/>
      </c:lineChart>
      <c:catAx>
        <c:axId val="69504000"/>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6925233243733239"/>
              <c:y val="0.88167938931297718"/>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69530752"/>
        <c:crosses val="autoZero"/>
        <c:lblAlgn val="ctr"/>
        <c:lblOffset val="100"/>
        <c:tickLblSkip val="1"/>
        <c:tickMarkSkip val="1"/>
      </c:catAx>
      <c:valAx>
        <c:axId val="69530752"/>
        <c:scaling>
          <c:orientation val="minMax"/>
          <c:min val="200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01123408288692E-2"/>
              <c:y val="0.31106870229007777"/>
            </c:manualLayout>
          </c:layout>
          <c:spPr>
            <a:noFill/>
            <a:ln w="25400">
              <a:noFill/>
            </a:ln>
          </c:spPr>
        </c:title>
        <c:numFmt formatCode="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9504000"/>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Copper</a:t>
            </a:r>
          </a:p>
        </c:rich>
      </c:tx>
      <c:layout>
        <c:manualLayout>
          <c:xMode val="edge"/>
          <c:yMode val="edge"/>
          <c:x val="0.42302619548639731"/>
          <c:y val="3.2380967439066072E-2"/>
        </c:manualLayout>
      </c:layout>
      <c:spPr>
        <a:noFill/>
        <a:ln w="25400">
          <a:noFill/>
        </a:ln>
      </c:spPr>
    </c:title>
    <c:plotArea>
      <c:layout>
        <c:manualLayout>
          <c:layoutTarget val="inner"/>
          <c:xMode val="edge"/>
          <c:yMode val="edge"/>
          <c:x val="0.13520773969660171"/>
          <c:y val="0.20190485579652931"/>
          <c:w val="0.72557024668869585"/>
          <c:h val="0.4876192743765228"/>
        </c:manualLayout>
      </c:layout>
      <c:lineChart>
        <c:grouping val="standard"/>
        <c:ser>
          <c:idx val="1"/>
          <c:order val="0"/>
          <c:tx>
            <c:strRef>
              <c:f>Example!$C$19</c:f>
              <c:strCache>
                <c:ptCount val="1"/>
                <c:pt idx="0">
                  <c:v>Cu</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2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Example!$D$7:$AD$7</c:f>
              <c:numCache>
                <c:formatCode>yyyy\-mm\-dd</c:formatCode>
                <c:ptCount val="27"/>
                <c:pt idx="0">
                  <c:v>40909</c:v>
                </c:pt>
                <c:pt idx="1">
                  <c:v>41021</c:v>
                </c:pt>
                <c:pt idx="2">
                  <c:v>41157</c:v>
                </c:pt>
              </c:numCache>
            </c:numRef>
          </c:cat>
          <c:val>
            <c:numRef>
              <c:f>Example!$D$19:$P$19</c:f>
              <c:numCache>
                <c:formatCode>0.00</c:formatCode>
                <c:ptCount val="13"/>
                <c:pt idx="0">
                  <c:v>88.174273858926483</c:v>
                </c:pt>
                <c:pt idx="1">
                  <c:v>51.546391752577883</c:v>
                </c:pt>
                <c:pt idx="2">
                  <c:v>21.333333333333336</c:v>
                </c:pt>
                <c:pt idx="3">
                  <c:v>0</c:v>
                </c:pt>
                <c:pt idx="4">
                  <c:v>0</c:v>
                </c:pt>
                <c:pt idx="5">
                  <c:v>0</c:v>
                </c:pt>
                <c:pt idx="6">
                  <c:v>0</c:v>
                </c:pt>
                <c:pt idx="7">
                  <c:v>0</c:v>
                </c:pt>
                <c:pt idx="8">
                  <c:v>0</c:v>
                </c:pt>
                <c:pt idx="9">
                  <c:v>0</c:v>
                </c:pt>
                <c:pt idx="10">
                  <c:v>0</c:v>
                </c:pt>
                <c:pt idx="11">
                  <c:v>0</c:v>
                </c:pt>
                <c:pt idx="12">
                  <c:v>0</c:v>
                </c:pt>
              </c:numCache>
            </c:numRef>
          </c:val>
        </c:ser>
        <c:marker val="1"/>
        <c:axId val="96883840"/>
        <c:axId val="96885760"/>
      </c:lineChart>
      <c:catAx>
        <c:axId val="96883840"/>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649345778753603"/>
              <c:y val="0.88190517201691399"/>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96885760"/>
        <c:crosses val="autoZero"/>
        <c:lblAlgn val="ctr"/>
        <c:lblOffset val="100"/>
        <c:tickLblSkip val="1"/>
        <c:tickMarkSkip val="1"/>
      </c:catAx>
      <c:valAx>
        <c:axId val="96885760"/>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35119348865692E-2"/>
              <c:y val="0.31238109764746136"/>
            </c:manualLayout>
          </c:layout>
          <c:spPr>
            <a:noFill/>
            <a:ln w="25400">
              <a:noFill/>
            </a:ln>
          </c:spPr>
        </c:title>
        <c:numFmt formatCode="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6883840"/>
        <c:crosses val="autoZero"/>
        <c:crossBetween val="midCat"/>
        <c:majorUnit val="10"/>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Lead</a:t>
            </a:r>
          </a:p>
        </c:rich>
      </c:tx>
      <c:layout>
        <c:manualLayout>
          <c:xMode val="edge"/>
          <c:yMode val="edge"/>
          <c:x val="0.44518811026105981"/>
          <c:y val="3.2442748091603156E-2"/>
        </c:manualLayout>
      </c:layout>
      <c:spPr>
        <a:noFill/>
        <a:ln w="25400">
          <a:noFill/>
        </a:ln>
      </c:spPr>
    </c:title>
    <c:plotArea>
      <c:layout>
        <c:manualLayout>
          <c:layoutTarget val="inner"/>
          <c:xMode val="edge"/>
          <c:yMode val="edge"/>
          <c:x val="0.16176504907383848"/>
          <c:y val="0.20229007633587789"/>
          <c:w val="0.6991993443439467"/>
          <c:h val="0.48664122137404686"/>
        </c:manualLayout>
      </c:layout>
      <c:lineChart>
        <c:grouping val="standard"/>
        <c:ser>
          <c:idx val="1"/>
          <c:order val="0"/>
          <c:tx>
            <c:strRef>
              <c:f>Example!$C$21</c:f>
              <c:strCache>
                <c:ptCount val="1"/>
                <c:pt idx="0">
                  <c:v>Pb</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numFmt formatCode="0" sourceLinked="0"/>
            <c:spPr>
              <a:noFill/>
              <a:ln w="25400">
                <a:noFill/>
              </a:ln>
            </c:spPr>
            <c:txPr>
              <a:bodyPr/>
              <a:lstStyle/>
              <a:p>
                <a:pPr>
                  <a:defRPr sz="92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Example!$D$7:$AD$7</c:f>
              <c:numCache>
                <c:formatCode>yyyy\-mm\-dd</c:formatCode>
                <c:ptCount val="27"/>
                <c:pt idx="0">
                  <c:v>40909</c:v>
                </c:pt>
                <c:pt idx="1">
                  <c:v>41021</c:v>
                </c:pt>
                <c:pt idx="2">
                  <c:v>41157</c:v>
                </c:pt>
              </c:numCache>
            </c:numRef>
          </c:cat>
          <c:val>
            <c:numRef>
              <c:f>Example!$D$21:$P$21</c:f>
              <c:numCache>
                <c:formatCode>0.00</c:formatCode>
                <c:ptCount val="13"/>
                <c:pt idx="0">
                  <c:v>5580.9128630708765</c:v>
                </c:pt>
                <c:pt idx="1">
                  <c:v>5837.6288659794454</c:v>
                </c:pt>
                <c:pt idx="2">
                  <c:v>4469.3333333333339</c:v>
                </c:pt>
                <c:pt idx="3">
                  <c:v>0</c:v>
                </c:pt>
                <c:pt idx="4">
                  <c:v>0</c:v>
                </c:pt>
                <c:pt idx="5">
                  <c:v>0</c:v>
                </c:pt>
                <c:pt idx="6">
                  <c:v>0</c:v>
                </c:pt>
                <c:pt idx="7">
                  <c:v>0</c:v>
                </c:pt>
                <c:pt idx="8">
                  <c:v>0</c:v>
                </c:pt>
                <c:pt idx="9">
                  <c:v>0</c:v>
                </c:pt>
                <c:pt idx="10">
                  <c:v>0</c:v>
                </c:pt>
                <c:pt idx="11">
                  <c:v>0</c:v>
                </c:pt>
                <c:pt idx="12">
                  <c:v>0</c:v>
                </c:pt>
              </c:numCache>
            </c:numRef>
          </c:val>
        </c:ser>
        <c:marker val="1"/>
        <c:axId val="96940032"/>
        <c:axId val="96941952"/>
      </c:lineChart>
      <c:catAx>
        <c:axId val="96940032"/>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692523324373325"/>
              <c:y val="0.88167938931297718"/>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96941952"/>
        <c:crosses val="autoZero"/>
        <c:lblAlgn val="ctr"/>
        <c:lblOffset val="100"/>
        <c:tickLblSkip val="1"/>
        <c:tickMarkSkip val="1"/>
      </c:catAx>
      <c:valAx>
        <c:axId val="96941952"/>
        <c:scaling>
          <c:orientation val="minMax"/>
          <c:min val="200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01123408288692E-2"/>
              <c:y val="0.31106870229007755"/>
            </c:manualLayout>
          </c:layout>
          <c:spPr>
            <a:noFill/>
            <a:ln w="25400">
              <a:noFill/>
            </a:ln>
          </c:spPr>
        </c:title>
        <c:numFmt formatCode="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6940032"/>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Tin</a:t>
            </a:r>
          </a:p>
        </c:rich>
      </c:tx>
      <c:layout>
        <c:manualLayout>
          <c:xMode val="edge"/>
          <c:yMode val="edge"/>
          <c:x val="0.46256782627725795"/>
          <c:y val="3.2504878742732654E-2"/>
        </c:manualLayout>
      </c:layout>
      <c:spPr>
        <a:noFill/>
        <a:ln w="25400">
          <a:noFill/>
        </a:ln>
      </c:spPr>
    </c:title>
    <c:plotArea>
      <c:layout>
        <c:manualLayout>
          <c:layoutTarget val="inner"/>
          <c:xMode val="edge"/>
          <c:yMode val="edge"/>
          <c:x val="0.15508054291376255"/>
          <c:y val="0.20267747921939186"/>
          <c:w val="0.70588385050402425"/>
          <c:h val="0.48566112945024087"/>
        </c:manualLayout>
      </c:layout>
      <c:lineChart>
        <c:grouping val="standard"/>
        <c:ser>
          <c:idx val="1"/>
          <c:order val="0"/>
          <c:tx>
            <c:strRef>
              <c:f>Example!$C$23</c:f>
              <c:strCache>
                <c:ptCount val="1"/>
                <c:pt idx="0">
                  <c:v>Sn</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2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Example!$D$7:$AD$7</c:f>
              <c:numCache>
                <c:formatCode>yyyy\-mm\-dd</c:formatCode>
                <c:ptCount val="27"/>
                <c:pt idx="0">
                  <c:v>40909</c:v>
                </c:pt>
                <c:pt idx="1">
                  <c:v>41021</c:v>
                </c:pt>
                <c:pt idx="2">
                  <c:v>41157</c:v>
                </c:pt>
              </c:numCache>
            </c:numRef>
          </c:cat>
          <c:val>
            <c:numRef>
              <c:f>Example!$D$23:$P$23</c:f>
              <c:numCache>
                <c:formatCode>0.00</c:formatCode>
                <c:ptCount val="13"/>
                <c:pt idx="0">
                  <c:v>15.560165975104672</c:v>
                </c:pt>
                <c:pt idx="1">
                  <c:v>0</c:v>
                </c:pt>
                <c:pt idx="2">
                  <c:v>6.666666666666667</c:v>
                </c:pt>
                <c:pt idx="3">
                  <c:v>0</c:v>
                </c:pt>
                <c:pt idx="4">
                  <c:v>0</c:v>
                </c:pt>
                <c:pt idx="5">
                  <c:v>0</c:v>
                </c:pt>
                <c:pt idx="6">
                  <c:v>0</c:v>
                </c:pt>
                <c:pt idx="7">
                  <c:v>0</c:v>
                </c:pt>
                <c:pt idx="8">
                  <c:v>0</c:v>
                </c:pt>
                <c:pt idx="9">
                  <c:v>0</c:v>
                </c:pt>
                <c:pt idx="10">
                  <c:v>0</c:v>
                </c:pt>
                <c:pt idx="11">
                  <c:v>0</c:v>
                </c:pt>
                <c:pt idx="12">
                  <c:v>0</c:v>
                </c:pt>
              </c:numCache>
            </c:numRef>
          </c:val>
        </c:ser>
        <c:marker val="1"/>
        <c:axId val="96742016"/>
        <c:axId val="96752384"/>
      </c:lineChart>
      <c:catAx>
        <c:axId val="96742016"/>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6657852997330357"/>
              <c:y val="0.88145582943527945"/>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96752384"/>
        <c:crosses val="autoZero"/>
        <c:lblAlgn val="ctr"/>
        <c:lblOffset val="100"/>
        <c:tickLblSkip val="1"/>
        <c:tickMarkSkip val="1"/>
      </c:catAx>
      <c:valAx>
        <c:axId val="96752384"/>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01123408288692E-2"/>
              <c:y val="0.31166442559208457"/>
            </c:manualLayout>
          </c:layout>
          <c:spPr>
            <a:noFill/>
            <a:ln w="25400">
              <a:noFill/>
            </a:ln>
          </c:spPr>
        </c:title>
        <c:numFmt formatCode="0.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6742016"/>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Molybdenum</a:t>
            </a:r>
          </a:p>
        </c:rich>
      </c:tx>
      <c:layout>
        <c:manualLayout>
          <c:xMode val="edge"/>
          <c:yMode val="edge"/>
          <c:x val="0.3684913217623505"/>
          <c:y val="3.2504878742732654E-2"/>
        </c:manualLayout>
      </c:layout>
      <c:spPr>
        <a:noFill/>
        <a:ln w="25400">
          <a:noFill/>
        </a:ln>
      </c:spPr>
    </c:title>
    <c:plotArea>
      <c:layout>
        <c:manualLayout>
          <c:layoutTarget val="inner"/>
          <c:xMode val="edge"/>
          <c:yMode val="edge"/>
          <c:x val="0.14152202937249694"/>
          <c:y val="0.20267747921939186"/>
          <c:w val="0.71962616822429903"/>
          <c:h val="0.48566112945024087"/>
        </c:manualLayout>
      </c:layout>
      <c:lineChart>
        <c:grouping val="standard"/>
        <c:ser>
          <c:idx val="1"/>
          <c:order val="0"/>
          <c:tx>
            <c:strRef>
              <c:f>Example!$C$25</c:f>
              <c:strCache>
                <c:ptCount val="1"/>
                <c:pt idx="0">
                  <c:v>Mo</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2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linear"/>
          </c:trendline>
          <c:cat>
            <c:numRef>
              <c:f>Example!$D$7:$AD$7</c:f>
              <c:numCache>
                <c:formatCode>yyyy\-mm\-dd</c:formatCode>
                <c:ptCount val="27"/>
                <c:pt idx="0">
                  <c:v>40909</c:v>
                </c:pt>
                <c:pt idx="1">
                  <c:v>41021</c:v>
                </c:pt>
                <c:pt idx="2">
                  <c:v>41157</c:v>
                </c:pt>
              </c:numCache>
            </c:numRef>
          </c:cat>
          <c:val>
            <c:numRef>
              <c:f>Example!$D$25:$P$25</c:f>
              <c:numCache>
                <c:formatCode>0.00</c:formatCode>
                <c:ptCount val="13"/>
                <c:pt idx="0">
                  <c:v>10.373443983403115</c:v>
                </c:pt>
                <c:pt idx="1">
                  <c:v>6.4432989690722353</c:v>
                </c:pt>
                <c:pt idx="2">
                  <c:v>2.666666666666667</c:v>
                </c:pt>
                <c:pt idx="3">
                  <c:v>0</c:v>
                </c:pt>
                <c:pt idx="4">
                  <c:v>0</c:v>
                </c:pt>
                <c:pt idx="5">
                  <c:v>0</c:v>
                </c:pt>
                <c:pt idx="6">
                  <c:v>0</c:v>
                </c:pt>
                <c:pt idx="7">
                  <c:v>0</c:v>
                </c:pt>
                <c:pt idx="8">
                  <c:v>0</c:v>
                </c:pt>
                <c:pt idx="9">
                  <c:v>0</c:v>
                </c:pt>
                <c:pt idx="10">
                  <c:v>0</c:v>
                </c:pt>
                <c:pt idx="11">
                  <c:v>0</c:v>
                </c:pt>
                <c:pt idx="12">
                  <c:v>0</c:v>
                </c:pt>
              </c:numCache>
            </c:numRef>
          </c:val>
        </c:ser>
        <c:dLbls>
          <c:showVal val="1"/>
        </c:dLbls>
        <c:marker val="1"/>
        <c:axId val="96790016"/>
        <c:axId val="96791936"/>
      </c:lineChart>
      <c:catAx>
        <c:axId val="96790016"/>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927903871829079"/>
              <c:y val="0.88145582943527945"/>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96791936"/>
        <c:crosses val="autoZero"/>
        <c:lblAlgn val="ctr"/>
        <c:lblOffset val="100"/>
        <c:tickLblSkip val="1"/>
        <c:tickMarkSkip val="1"/>
      </c:catAx>
      <c:valAx>
        <c:axId val="96791936"/>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367156208277678E-2"/>
              <c:y val="0.31166442559208457"/>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6790016"/>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Nickel</a:t>
            </a:r>
          </a:p>
        </c:rich>
      </c:tx>
      <c:layout>
        <c:manualLayout>
          <c:xMode val="edge"/>
          <c:yMode val="edge"/>
          <c:x val="0.43449290040493832"/>
          <c:y val="3.2442748091603156E-2"/>
        </c:manualLayout>
      </c:layout>
      <c:spPr>
        <a:noFill/>
        <a:ln w="25400">
          <a:noFill/>
        </a:ln>
      </c:spPr>
    </c:title>
    <c:plotArea>
      <c:layout>
        <c:manualLayout>
          <c:layoutTarget val="inner"/>
          <c:xMode val="edge"/>
          <c:yMode val="edge"/>
          <c:x val="0.14171153059361091"/>
          <c:y val="0.20229007633587789"/>
          <c:w val="0.71925286282417589"/>
          <c:h val="0.48664122137404686"/>
        </c:manualLayout>
      </c:layout>
      <c:lineChart>
        <c:grouping val="standard"/>
        <c:ser>
          <c:idx val="1"/>
          <c:order val="0"/>
          <c:tx>
            <c:strRef>
              <c:f>Example!$C$27</c:f>
              <c:strCache>
                <c:ptCount val="1"/>
                <c:pt idx="0">
                  <c:v>Ni</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2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Example!$D$7:$AD$7</c:f>
              <c:numCache>
                <c:formatCode>yyyy\-mm\-dd</c:formatCode>
                <c:ptCount val="27"/>
                <c:pt idx="0">
                  <c:v>40909</c:v>
                </c:pt>
                <c:pt idx="1">
                  <c:v>41021</c:v>
                </c:pt>
                <c:pt idx="2">
                  <c:v>41157</c:v>
                </c:pt>
              </c:numCache>
            </c:numRef>
          </c:cat>
          <c:val>
            <c:numRef>
              <c:f>Example!$D$27:$P$27</c:f>
              <c:numCache>
                <c:formatCode>0.00</c:formatCode>
                <c:ptCount val="13"/>
                <c:pt idx="0">
                  <c:v>46.680497925314022</c:v>
                </c:pt>
                <c:pt idx="1">
                  <c:v>30.068728522337096</c:v>
                </c:pt>
                <c:pt idx="2">
                  <c:v>21.333333333333336</c:v>
                </c:pt>
                <c:pt idx="3">
                  <c:v>0</c:v>
                </c:pt>
                <c:pt idx="4">
                  <c:v>0</c:v>
                </c:pt>
                <c:pt idx="5">
                  <c:v>0</c:v>
                </c:pt>
                <c:pt idx="6">
                  <c:v>0</c:v>
                </c:pt>
                <c:pt idx="7">
                  <c:v>0</c:v>
                </c:pt>
                <c:pt idx="8">
                  <c:v>0</c:v>
                </c:pt>
                <c:pt idx="9">
                  <c:v>0</c:v>
                </c:pt>
                <c:pt idx="10">
                  <c:v>0</c:v>
                </c:pt>
                <c:pt idx="11">
                  <c:v>0</c:v>
                </c:pt>
                <c:pt idx="12">
                  <c:v>0</c:v>
                </c:pt>
              </c:numCache>
            </c:numRef>
          </c:val>
        </c:ser>
        <c:marker val="1"/>
        <c:axId val="97046912"/>
        <c:axId val="97048832"/>
      </c:lineChart>
      <c:catAx>
        <c:axId val="97046912"/>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98940238132268"/>
              <c:y val="0.88167938931297718"/>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97048832"/>
        <c:crosses val="autoZero"/>
        <c:lblAlgn val="ctr"/>
        <c:lblOffset val="100"/>
        <c:tickLblSkip val="1"/>
        <c:tickMarkSkip val="1"/>
      </c:catAx>
      <c:valAx>
        <c:axId val="97048832"/>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01123408288692E-2"/>
              <c:y val="0.31106870229007755"/>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7046912"/>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Manganese</a:t>
            </a:r>
          </a:p>
        </c:rich>
      </c:tx>
      <c:layout>
        <c:manualLayout>
          <c:xMode val="edge"/>
          <c:yMode val="edge"/>
          <c:x val="0.38235375235634622"/>
          <c:y val="3.2442748091603156E-2"/>
        </c:manualLayout>
      </c:layout>
      <c:spPr>
        <a:noFill/>
        <a:ln w="25400">
          <a:noFill/>
        </a:ln>
      </c:spPr>
    </c:title>
    <c:plotArea>
      <c:layout>
        <c:manualLayout>
          <c:layoutTarget val="inner"/>
          <c:xMode val="edge"/>
          <c:yMode val="edge"/>
          <c:x val="0.14171153059361091"/>
          <c:y val="0.20229007633587789"/>
          <c:w val="0.71925286282417589"/>
          <c:h val="0.48664122137404686"/>
        </c:manualLayout>
      </c:layout>
      <c:lineChart>
        <c:grouping val="standard"/>
        <c:ser>
          <c:idx val="1"/>
          <c:order val="0"/>
          <c:tx>
            <c:strRef>
              <c:f>Example!$C$29</c:f>
              <c:strCache>
                <c:ptCount val="1"/>
                <c:pt idx="0">
                  <c:v>Mn</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2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linear"/>
          </c:trendline>
          <c:cat>
            <c:numRef>
              <c:f>Example!$D$7:$AD$7</c:f>
              <c:numCache>
                <c:formatCode>yyyy\-mm\-dd</c:formatCode>
                <c:ptCount val="27"/>
                <c:pt idx="0">
                  <c:v>40909</c:v>
                </c:pt>
                <c:pt idx="1">
                  <c:v>41021</c:v>
                </c:pt>
                <c:pt idx="2">
                  <c:v>41157</c:v>
                </c:pt>
              </c:numCache>
            </c:numRef>
          </c:cat>
          <c:val>
            <c:numRef>
              <c:f>Example!$D$29:$P$29</c:f>
              <c:numCache>
                <c:formatCode>0.00</c:formatCode>
                <c:ptCount val="13"/>
                <c:pt idx="0">
                  <c:v>5.1867219917015577</c:v>
                </c:pt>
                <c:pt idx="1">
                  <c:v>2.1477663230240784</c:v>
                </c:pt>
                <c:pt idx="2">
                  <c:v>1.3333333333333335</c:v>
                </c:pt>
                <c:pt idx="3">
                  <c:v>0</c:v>
                </c:pt>
                <c:pt idx="4">
                  <c:v>0</c:v>
                </c:pt>
                <c:pt idx="5">
                  <c:v>0</c:v>
                </c:pt>
                <c:pt idx="6">
                  <c:v>0</c:v>
                </c:pt>
                <c:pt idx="7">
                  <c:v>0</c:v>
                </c:pt>
                <c:pt idx="8">
                  <c:v>0</c:v>
                </c:pt>
                <c:pt idx="9">
                  <c:v>0</c:v>
                </c:pt>
                <c:pt idx="10">
                  <c:v>0</c:v>
                </c:pt>
                <c:pt idx="11">
                  <c:v>0</c:v>
                </c:pt>
                <c:pt idx="12">
                  <c:v>0</c:v>
                </c:pt>
              </c:numCache>
            </c:numRef>
          </c:val>
        </c:ser>
        <c:marker val="1"/>
        <c:axId val="97078272"/>
        <c:axId val="97088640"/>
      </c:lineChart>
      <c:catAx>
        <c:axId val="97078272"/>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98940238132268"/>
              <c:y val="0.88167938931297718"/>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97088640"/>
        <c:crosses val="autoZero"/>
        <c:lblAlgn val="ctr"/>
        <c:lblOffset val="100"/>
        <c:tickLblSkip val="1"/>
        <c:tickMarkSkip val="1"/>
      </c:catAx>
      <c:valAx>
        <c:axId val="97088640"/>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01123408288692E-2"/>
              <c:y val="0.31106870229007755"/>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7078272"/>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Potassium</a:t>
            </a:r>
          </a:p>
        </c:rich>
      </c:tx>
      <c:layout>
        <c:manualLayout>
          <c:xMode val="edge"/>
          <c:yMode val="edge"/>
          <c:x val="0.39118825100133531"/>
          <c:y val="3.2380967439066072E-2"/>
        </c:manualLayout>
      </c:layout>
      <c:spPr>
        <a:noFill/>
        <a:ln w="25400">
          <a:noFill/>
        </a:ln>
      </c:spPr>
    </c:title>
    <c:plotArea>
      <c:layout>
        <c:manualLayout>
          <c:layoutTarget val="inner"/>
          <c:xMode val="edge"/>
          <c:yMode val="edge"/>
          <c:x val="0.14152202937249694"/>
          <c:y val="0.20190485579652931"/>
          <c:w val="0.71962616822429903"/>
          <c:h val="0.4876192743765228"/>
        </c:manualLayout>
      </c:layout>
      <c:lineChart>
        <c:grouping val="standard"/>
        <c:ser>
          <c:idx val="1"/>
          <c:order val="0"/>
          <c:tx>
            <c:strRef>
              <c:f>Example!$C$35</c:f>
              <c:strCache>
                <c:ptCount val="1"/>
                <c:pt idx="0">
                  <c:v>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2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linear"/>
          </c:trendline>
          <c:cat>
            <c:numRef>
              <c:f>Example!$D$7:$AD$7</c:f>
              <c:numCache>
                <c:formatCode>yyyy\-mm\-dd</c:formatCode>
                <c:ptCount val="27"/>
                <c:pt idx="0">
                  <c:v>40909</c:v>
                </c:pt>
                <c:pt idx="1">
                  <c:v>41021</c:v>
                </c:pt>
                <c:pt idx="2">
                  <c:v>41157</c:v>
                </c:pt>
              </c:numCache>
            </c:numRef>
          </c:cat>
          <c:val>
            <c:numRef>
              <c:f>Example!$D$35:$P$35</c:f>
              <c:numCache>
                <c:formatCode>0.00</c:formatCode>
                <c:ptCount val="13"/>
                <c:pt idx="0">
                  <c:v>10.373443983403115</c:v>
                </c:pt>
                <c:pt idx="1">
                  <c:v>10.738831615120393</c:v>
                </c:pt>
                <c:pt idx="2">
                  <c:v>0</c:v>
                </c:pt>
                <c:pt idx="3">
                  <c:v>0</c:v>
                </c:pt>
                <c:pt idx="4">
                  <c:v>0</c:v>
                </c:pt>
                <c:pt idx="5">
                  <c:v>0</c:v>
                </c:pt>
                <c:pt idx="6">
                  <c:v>0</c:v>
                </c:pt>
                <c:pt idx="7">
                  <c:v>0</c:v>
                </c:pt>
                <c:pt idx="8">
                  <c:v>0</c:v>
                </c:pt>
                <c:pt idx="9">
                  <c:v>0</c:v>
                </c:pt>
                <c:pt idx="10">
                  <c:v>0</c:v>
                </c:pt>
                <c:pt idx="11">
                  <c:v>0</c:v>
                </c:pt>
                <c:pt idx="12">
                  <c:v>0</c:v>
                </c:pt>
              </c:numCache>
            </c:numRef>
          </c:val>
        </c:ser>
        <c:marker val="1"/>
        <c:axId val="97204096"/>
        <c:axId val="97210368"/>
      </c:lineChart>
      <c:catAx>
        <c:axId val="97204096"/>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927903871829079"/>
              <c:y val="0.88190517201691399"/>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97210368"/>
        <c:crosses val="autoZero"/>
        <c:lblAlgn val="ctr"/>
        <c:lblOffset val="100"/>
        <c:tickLblSkip val="1"/>
        <c:tickMarkSkip val="1"/>
      </c:catAx>
      <c:valAx>
        <c:axId val="97210368"/>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367156208277678E-2"/>
              <c:y val="0.31238109764746136"/>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7204096"/>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Boron</a:t>
            </a:r>
          </a:p>
        </c:rich>
      </c:tx>
      <c:layout>
        <c:manualLayout>
          <c:xMode val="edge"/>
          <c:yMode val="edge"/>
          <c:x val="0.43449290040493832"/>
          <c:y val="3.2442748091603156E-2"/>
        </c:manualLayout>
      </c:layout>
      <c:spPr>
        <a:noFill/>
        <a:ln w="25400">
          <a:noFill/>
        </a:ln>
      </c:spPr>
    </c:title>
    <c:plotArea>
      <c:layout>
        <c:manualLayout>
          <c:layoutTarget val="inner"/>
          <c:xMode val="edge"/>
          <c:yMode val="edge"/>
          <c:x val="0.13903772812958018"/>
          <c:y val="0.20229007633587789"/>
          <c:w val="0.72192666528820493"/>
          <c:h val="0.46755725190839675"/>
        </c:manualLayout>
      </c:layout>
      <c:lineChart>
        <c:grouping val="standard"/>
        <c:ser>
          <c:idx val="1"/>
          <c:order val="0"/>
          <c:tx>
            <c:strRef>
              <c:f>Example!$C$37</c:f>
              <c:strCache>
                <c:ptCount val="1"/>
                <c:pt idx="0">
                  <c:v>B</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linear"/>
          </c:trendline>
          <c:cat>
            <c:numRef>
              <c:f>Example!$D$7:$AD$7</c:f>
              <c:numCache>
                <c:formatCode>yyyy\-mm\-dd</c:formatCode>
                <c:ptCount val="27"/>
                <c:pt idx="0">
                  <c:v>40909</c:v>
                </c:pt>
                <c:pt idx="1">
                  <c:v>41021</c:v>
                </c:pt>
                <c:pt idx="2">
                  <c:v>41157</c:v>
                </c:pt>
              </c:numCache>
            </c:numRef>
          </c:cat>
          <c:val>
            <c:numRef>
              <c:f>Example!$D$37:$P$37</c:f>
              <c:numCache>
                <c:formatCode>0.00</c:formatCode>
                <c:ptCount val="13"/>
                <c:pt idx="0">
                  <c:v>5.1867219917015577</c:v>
                </c:pt>
                <c:pt idx="1">
                  <c:v>0</c:v>
                </c:pt>
                <c:pt idx="2">
                  <c:v>1.3333333333333335</c:v>
                </c:pt>
                <c:pt idx="3">
                  <c:v>0</c:v>
                </c:pt>
                <c:pt idx="4">
                  <c:v>0</c:v>
                </c:pt>
                <c:pt idx="5">
                  <c:v>0</c:v>
                </c:pt>
                <c:pt idx="6">
                  <c:v>0</c:v>
                </c:pt>
                <c:pt idx="7">
                  <c:v>0</c:v>
                </c:pt>
                <c:pt idx="8">
                  <c:v>0</c:v>
                </c:pt>
                <c:pt idx="9">
                  <c:v>0</c:v>
                </c:pt>
                <c:pt idx="10">
                  <c:v>0</c:v>
                </c:pt>
                <c:pt idx="11">
                  <c:v>0</c:v>
                </c:pt>
                <c:pt idx="12">
                  <c:v>0</c:v>
                </c:pt>
              </c:numCache>
            </c:numRef>
          </c:val>
        </c:ser>
        <c:marker val="1"/>
        <c:axId val="97125120"/>
        <c:axId val="97127040"/>
      </c:lineChart>
      <c:catAx>
        <c:axId val="97125120"/>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855712258121123"/>
              <c:y val="0.86259541984732824"/>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97127040"/>
        <c:crosses val="autoZero"/>
        <c:lblAlgn val="ctr"/>
        <c:lblOffset val="100"/>
        <c:tickLblSkip val="1"/>
        <c:tickMarkSkip val="1"/>
      </c:catAx>
      <c:valAx>
        <c:axId val="97127040"/>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2727320944258288E-2"/>
              <c:y val="0.30152671755725341"/>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7125120"/>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Silicon</a:t>
            </a:r>
          </a:p>
        </c:rich>
      </c:tx>
      <c:layout>
        <c:manualLayout>
          <c:xMode val="edge"/>
          <c:yMode val="edge"/>
          <c:x val="0.42780839424486417"/>
          <c:y val="3.2442748091603156E-2"/>
        </c:manualLayout>
      </c:layout>
      <c:spPr>
        <a:noFill/>
        <a:ln w="25400">
          <a:noFill/>
        </a:ln>
      </c:spPr>
    </c:title>
    <c:plotArea>
      <c:layout>
        <c:manualLayout>
          <c:layoutTarget val="inner"/>
          <c:xMode val="edge"/>
          <c:yMode val="edge"/>
          <c:x val="0.15508054291376255"/>
          <c:y val="0.20229007633587789"/>
          <c:w val="0.70588385050402425"/>
          <c:h val="0.48664122137404686"/>
        </c:manualLayout>
      </c:layout>
      <c:lineChart>
        <c:grouping val="standard"/>
        <c:ser>
          <c:idx val="1"/>
          <c:order val="0"/>
          <c:tx>
            <c:strRef>
              <c:f>Example!$C$39</c:f>
              <c:strCache>
                <c:ptCount val="1"/>
                <c:pt idx="0">
                  <c:v>Si</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Example!$D$7:$AD$7</c:f>
              <c:numCache>
                <c:formatCode>yyyy\-mm\-dd</c:formatCode>
                <c:ptCount val="27"/>
                <c:pt idx="0">
                  <c:v>40909</c:v>
                </c:pt>
                <c:pt idx="1">
                  <c:v>41021</c:v>
                </c:pt>
                <c:pt idx="2">
                  <c:v>41157</c:v>
                </c:pt>
              </c:numCache>
            </c:numRef>
          </c:cat>
          <c:val>
            <c:numRef>
              <c:f>Example!$D$39:$P$39</c:f>
              <c:numCache>
                <c:formatCode>0.00</c:formatCode>
                <c:ptCount val="13"/>
                <c:pt idx="0">
                  <c:v>67.427385892120256</c:v>
                </c:pt>
                <c:pt idx="1">
                  <c:v>30.068728522337096</c:v>
                </c:pt>
                <c:pt idx="2">
                  <c:v>12</c:v>
                </c:pt>
                <c:pt idx="3">
                  <c:v>0</c:v>
                </c:pt>
                <c:pt idx="4">
                  <c:v>0</c:v>
                </c:pt>
                <c:pt idx="5">
                  <c:v>0</c:v>
                </c:pt>
                <c:pt idx="6">
                  <c:v>0</c:v>
                </c:pt>
                <c:pt idx="7">
                  <c:v>0</c:v>
                </c:pt>
                <c:pt idx="8">
                  <c:v>0</c:v>
                </c:pt>
                <c:pt idx="9">
                  <c:v>0</c:v>
                </c:pt>
                <c:pt idx="10">
                  <c:v>0</c:v>
                </c:pt>
                <c:pt idx="11">
                  <c:v>0</c:v>
                </c:pt>
                <c:pt idx="12">
                  <c:v>0</c:v>
                </c:pt>
              </c:numCache>
            </c:numRef>
          </c:val>
        </c:ser>
        <c:marker val="1"/>
        <c:axId val="97164672"/>
        <c:axId val="97187328"/>
      </c:lineChart>
      <c:catAx>
        <c:axId val="97164672"/>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6657852997330357"/>
              <c:y val="0.88167938931297718"/>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97187328"/>
        <c:crosses val="autoZero"/>
        <c:lblAlgn val="ctr"/>
        <c:lblOffset val="100"/>
        <c:tickLblSkip val="1"/>
        <c:tickMarkSkip val="1"/>
      </c:catAx>
      <c:valAx>
        <c:axId val="97187328"/>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01123408288692E-2"/>
              <c:y val="0.31106870229007755"/>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7164672"/>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Sodium</a:t>
            </a:r>
          </a:p>
        </c:rich>
      </c:tx>
      <c:layout>
        <c:manualLayout>
          <c:xMode val="edge"/>
          <c:yMode val="edge"/>
          <c:x val="0.41922563417890518"/>
          <c:y val="3.2442748091603156E-2"/>
        </c:manualLayout>
      </c:layout>
      <c:spPr>
        <a:noFill/>
        <a:ln w="25400">
          <a:noFill/>
        </a:ln>
      </c:spPr>
    </c:title>
    <c:plotArea>
      <c:layout>
        <c:manualLayout>
          <c:layoutTarget val="inner"/>
          <c:xMode val="edge"/>
          <c:yMode val="edge"/>
          <c:x val="0.14152202937249694"/>
          <c:y val="0.20229007633587789"/>
          <c:w val="0.71962616822429903"/>
          <c:h val="0.48664122137404686"/>
        </c:manualLayout>
      </c:layout>
      <c:lineChart>
        <c:grouping val="standard"/>
        <c:ser>
          <c:idx val="1"/>
          <c:order val="0"/>
          <c:tx>
            <c:strRef>
              <c:f>Example!$C$41</c:f>
              <c:strCache>
                <c:ptCount val="1"/>
                <c:pt idx="0">
                  <c:v>Na</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cat>
            <c:numRef>
              <c:f>Example!$D$7:$AD$7</c:f>
              <c:numCache>
                <c:formatCode>yyyy\-mm\-dd</c:formatCode>
                <c:ptCount val="27"/>
                <c:pt idx="0">
                  <c:v>40909</c:v>
                </c:pt>
                <c:pt idx="1">
                  <c:v>41021</c:v>
                </c:pt>
                <c:pt idx="2">
                  <c:v>41157</c:v>
                </c:pt>
              </c:numCache>
            </c:numRef>
          </c:cat>
          <c:val>
            <c:numRef>
              <c:f>Example!$D$41:$P$41</c:f>
              <c:numCache>
                <c:formatCode>0.00</c:formatCode>
                <c:ptCount val="13"/>
                <c:pt idx="0">
                  <c:v>5.1867219917015577</c:v>
                </c:pt>
                <c:pt idx="1">
                  <c:v>2.1477663230240784</c:v>
                </c:pt>
                <c:pt idx="2">
                  <c:v>0</c:v>
                </c:pt>
                <c:pt idx="3">
                  <c:v>0</c:v>
                </c:pt>
                <c:pt idx="4">
                  <c:v>0</c:v>
                </c:pt>
                <c:pt idx="5">
                  <c:v>0</c:v>
                </c:pt>
                <c:pt idx="6">
                  <c:v>0</c:v>
                </c:pt>
                <c:pt idx="7">
                  <c:v>0</c:v>
                </c:pt>
                <c:pt idx="8">
                  <c:v>0</c:v>
                </c:pt>
                <c:pt idx="9">
                  <c:v>0</c:v>
                </c:pt>
                <c:pt idx="10">
                  <c:v>0</c:v>
                </c:pt>
                <c:pt idx="11">
                  <c:v>0</c:v>
                </c:pt>
                <c:pt idx="12">
                  <c:v>0</c:v>
                </c:pt>
              </c:numCache>
            </c:numRef>
          </c:val>
        </c:ser>
        <c:marker val="1"/>
        <c:axId val="97297920"/>
        <c:axId val="97299840"/>
      </c:lineChart>
      <c:catAx>
        <c:axId val="97297920"/>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927903871829079"/>
              <c:y val="0.88167938931297718"/>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97299840"/>
        <c:crosses val="autoZero"/>
        <c:lblAlgn val="ctr"/>
        <c:lblOffset val="100"/>
        <c:tickLblSkip val="1"/>
        <c:tickMarkSkip val="1"/>
      </c:catAx>
      <c:valAx>
        <c:axId val="97299840"/>
        <c:scaling>
          <c:orientation val="minMax"/>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367156208277678E-2"/>
              <c:y val="0.31106870229007755"/>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7297920"/>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Tin</a:t>
            </a:r>
          </a:p>
        </c:rich>
      </c:tx>
      <c:layout>
        <c:manualLayout>
          <c:xMode val="edge"/>
          <c:yMode val="edge"/>
          <c:x val="0.46256782627725807"/>
          <c:y val="3.2504878742732654E-2"/>
        </c:manualLayout>
      </c:layout>
      <c:spPr>
        <a:noFill/>
        <a:ln w="25400">
          <a:noFill/>
        </a:ln>
      </c:spPr>
    </c:title>
    <c:plotArea>
      <c:layout>
        <c:manualLayout>
          <c:layoutTarget val="inner"/>
          <c:xMode val="edge"/>
          <c:yMode val="edge"/>
          <c:x val="0.15508054291376255"/>
          <c:y val="0.20267747921939186"/>
          <c:w val="0.70588385050402458"/>
          <c:h val="0.48566112945024087"/>
        </c:manualLayout>
      </c:layout>
      <c:lineChart>
        <c:grouping val="standard"/>
        <c:ser>
          <c:idx val="1"/>
          <c:order val="0"/>
          <c:tx>
            <c:strRef>
              <c:f>Trending!$C$23</c:f>
              <c:strCache>
                <c:ptCount val="1"/>
                <c:pt idx="0">
                  <c:v>Sn</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2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Trending!$D$7:$AD$7</c:f>
              <c:numCache>
                <c:formatCode>yyyy\-mm\-dd</c:formatCode>
                <c:ptCount val="27"/>
                <c:pt idx="0">
                  <c:v>40909</c:v>
                </c:pt>
                <c:pt idx="1">
                  <c:v>41021</c:v>
                </c:pt>
                <c:pt idx="2">
                  <c:v>41157</c:v>
                </c:pt>
              </c:numCache>
            </c:numRef>
          </c:cat>
          <c:val>
            <c:numRef>
              <c:f>Trending!$D$23:$P$23</c:f>
              <c:numCache>
                <c:formatCode>0.00</c:formatCode>
                <c:ptCount val="13"/>
                <c:pt idx="0">
                  <c:v>15.560165975104672</c:v>
                </c:pt>
                <c:pt idx="1">
                  <c:v>0</c:v>
                </c:pt>
                <c:pt idx="2">
                  <c:v>6.666666666666667</c:v>
                </c:pt>
                <c:pt idx="3">
                  <c:v>0</c:v>
                </c:pt>
                <c:pt idx="4">
                  <c:v>0</c:v>
                </c:pt>
                <c:pt idx="5">
                  <c:v>0</c:v>
                </c:pt>
                <c:pt idx="6">
                  <c:v>0</c:v>
                </c:pt>
                <c:pt idx="7">
                  <c:v>0</c:v>
                </c:pt>
                <c:pt idx="8">
                  <c:v>0</c:v>
                </c:pt>
                <c:pt idx="9">
                  <c:v>0</c:v>
                </c:pt>
                <c:pt idx="10">
                  <c:v>0</c:v>
                </c:pt>
                <c:pt idx="11">
                  <c:v>0</c:v>
                </c:pt>
                <c:pt idx="12">
                  <c:v>0</c:v>
                </c:pt>
              </c:numCache>
            </c:numRef>
          </c:val>
        </c:ser>
        <c:marker val="1"/>
        <c:axId val="69572480"/>
        <c:axId val="69578752"/>
      </c:lineChart>
      <c:catAx>
        <c:axId val="69572480"/>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6657852997330368"/>
              <c:y val="0.88145582943527945"/>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69578752"/>
        <c:crosses val="autoZero"/>
        <c:lblAlgn val="ctr"/>
        <c:lblOffset val="100"/>
        <c:tickLblSkip val="1"/>
        <c:tickMarkSkip val="1"/>
      </c:catAx>
      <c:valAx>
        <c:axId val="69578752"/>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01123408288692E-2"/>
              <c:y val="0.31166442559208474"/>
            </c:manualLayout>
          </c:layout>
          <c:spPr>
            <a:noFill/>
            <a:ln w="25400">
              <a:noFill/>
            </a:ln>
          </c:spPr>
        </c:title>
        <c:numFmt formatCode="0.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9572480"/>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Calcium</a:t>
            </a:r>
          </a:p>
        </c:rich>
      </c:tx>
      <c:layout>
        <c:manualLayout>
          <c:xMode val="edge"/>
          <c:yMode val="edge"/>
          <c:x val="0.41499405253412375"/>
          <c:y val="3.2319421636820535E-2"/>
        </c:manualLayout>
      </c:layout>
      <c:spPr>
        <a:noFill/>
        <a:ln w="25400">
          <a:noFill/>
        </a:ln>
      </c:spPr>
    </c:title>
    <c:plotArea>
      <c:layout>
        <c:manualLayout>
          <c:layoutTarget val="inner"/>
          <c:xMode val="edge"/>
          <c:yMode val="edge"/>
          <c:x val="0.14190119215683009"/>
          <c:y val="0.20342224206704729"/>
          <c:w val="0.71887679422846662"/>
          <c:h val="0.48669246700153262"/>
        </c:manualLayout>
      </c:layout>
      <c:lineChart>
        <c:grouping val="standard"/>
        <c:ser>
          <c:idx val="1"/>
          <c:order val="0"/>
          <c:tx>
            <c:strRef>
              <c:f>Example!$C$43</c:f>
              <c:strCache>
                <c:ptCount val="1"/>
                <c:pt idx="0">
                  <c:v>Ca</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Example!$D$7:$AD$7</c:f>
              <c:numCache>
                <c:formatCode>yyyy\-mm\-dd</c:formatCode>
                <c:ptCount val="27"/>
                <c:pt idx="0">
                  <c:v>40909</c:v>
                </c:pt>
                <c:pt idx="1">
                  <c:v>41021</c:v>
                </c:pt>
                <c:pt idx="2">
                  <c:v>41157</c:v>
                </c:pt>
              </c:numCache>
            </c:numRef>
          </c:cat>
          <c:val>
            <c:numRef>
              <c:f>Example!$D$43:$P$43</c:f>
              <c:numCache>
                <c:formatCode>0.00</c:formatCode>
                <c:ptCount val="13"/>
                <c:pt idx="0">
                  <c:v>114.10788381743428</c:v>
                </c:pt>
                <c:pt idx="1">
                  <c:v>25.773195876288941</c:v>
                </c:pt>
                <c:pt idx="2">
                  <c:v>10.666666666666668</c:v>
                </c:pt>
                <c:pt idx="3">
                  <c:v>0</c:v>
                </c:pt>
                <c:pt idx="4">
                  <c:v>0</c:v>
                </c:pt>
                <c:pt idx="5">
                  <c:v>0</c:v>
                </c:pt>
                <c:pt idx="6">
                  <c:v>0</c:v>
                </c:pt>
                <c:pt idx="7">
                  <c:v>0</c:v>
                </c:pt>
                <c:pt idx="8">
                  <c:v>0</c:v>
                </c:pt>
                <c:pt idx="9">
                  <c:v>0</c:v>
                </c:pt>
                <c:pt idx="10">
                  <c:v>0</c:v>
                </c:pt>
                <c:pt idx="11">
                  <c:v>0</c:v>
                </c:pt>
                <c:pt idx="12">
                  <c:v>0</c:v>
                </c:pt>
              </c:numCache>
            </c:numRef>
          </c:val>
        </c:ser>
        <c:marker val="1"/>
        <c:axId val="97415936"/>
        <c:axId val="97417856"/>
      </c:lineChart>
      <c:catAx>
        <c:axId val="97415936"/>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917083877162734"/>
              <c:y val="0.88213009644027784"/>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97417856"/>
        <c:crosses val="autoZero"/>
        <c:lblAlgn val="ctr"/>
        <c:lblOffset val="100"/>
        <c:tickLblSkip val="1"/>
        <c:tickMarkSkip val="1"/>
      </c:catAx>
      <c:valAx>
        <c:axId val="97417856"/>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35119348865692E-2"/>
              <c:y val="0.31368850412208277"/>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7415936"/>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Magnesium</a:t>
            </a:r>
          </a:p>
        </c:rich>
      </c:tx>
      <c:layout>
        <c:manualLayout>
          <c:xMode val="edge"/>
          <c:yMode val="edge"/>
          <c:x val="0.3815267902329863"/>
          <c:y val="3.2319421636820535E-2"/>
        </c:manualLayout>
      </c:layout>
      <c:spPr>
        <a:noFill/>
        <a:ln w="25400">
          <a:noFill/>
        </a:ln>
      </c:spPr>
    </c:title>
    <c:plotArea>
      <c:layout>
        <c:manualLayout>
          <c:layoutTarget val="inner"/>
          <c:xMode val="edge"/>
          <c:yMode val="edge"/>
          <c:x val="0.14190119215683009"/>
          <c:y val="0.20342224206704729"/>
          <c:w val="0.71887679422846662"/>
          <c:h val="0.48669246700153262"/>
        </c:manualLayout>
      </c:layout>
      <c:lineChart>
        <c:grouping val="standard"/>
        <c:ser>
          <c:idx val="1"/>
          <c:order val="0"/>
          <c:tx>
            <c:strRef>
              <c:f>Example!$C$45</c:f>
              <c:strCache>
                <c:ptCount val="1"/>
                <c:pt idx="0">
                  <c:v>Mg</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linear"/>
          </c:trendline>
          <c:cat>
            <c:numRef>
              <c:f>Example!$D$7:$AD$7</c:f>
              <c:numCache>
                <c:formatCode>yyyy\-mm\-dd</c:formatCode>
                <c:ptCount val="27"/>
                <c:pt idx="0">
                  <c:v>40909</c:v>
                </c:pt>
                <c:pt idx="1">
                  <c:v>41021</c:v>
                </c:pt>
                <c:pt idx="2">
                  <c:v>41157</c:v>
                </c:pt>
              </c:numCache>
            </c:numRef>
          </c:cat>
          <c:val>
            <c:numRef>
              <c:f>Example!$D$45:$P$45</c:f>
              <c:numCache>
                <c:formatCode>0.00</c:formatCode>
                <c:ptCount val="13"/>
                <c:pt idx="0">
                  <c:v>15.560165975104672</c:v>
                </c:pt>
                <c:pt idx="1">
                  <c:v>8.5910652920963138</c:v>
                </c:pt>
                <c:pt idx="2">
                  <c:v>4</c:v>
                </c:pt>
                <c:pt idx="3">
                  <c:v>0</c:v>
                </c:pt>
                <c:pt idx="4">
                  <c:v>0</c:v>
                </c:pt>
                <c:pt idx="5">
                  <c:v>0</c:v>
                </c:pt>
                <c:pt idx="6">
                  <c:v>0</c:v>
                </c:pt>
                <c:pt idx="7">
                  <c:v>0</c:v>
                </c:pt>
                <c:pt idx="8">
                  <c:v>0</c:v>
                </c:pt>
                <c:pt idx="9">
                  <c:v>0</c:v>
                </c:pt>
                <c:pt idx="10">
                  <c:v>0</c:v>
                </c:pt>
                <c:pt idx="11">
                  <c:v>0</c:v>
                </c:pt>
                <c:pt idx="12">
                  <c:v>0</c:v>
                </c:pt>
              </c:numCache>
            </c:numRef>
          </c:val>
        </c:ser>
        <c:marker val="1"/>
        <c:axId val="97451392"/>
        <c:axId val="97543680"/>
      </c:lineChart>
      <c:catAx>
        <c:axId val="97451392"/>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917083877162734"/>
              <c:y val="0.88213009644027784"/>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97543680"/>
        <c:crosses val="autoZero"/>
        <c:lblAlgn val="ctr"/>
        <c:lblOffset val="100"/>
        <c:tickLblSkip val="1"/>
        <c:tickMarkSkip val="1"/>
      </c:catAx>
      <c:valAx>
        <c:axId val="97543680"/>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35119348865692E-2"/>
              <c:y val="0.31368850412208277"/>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7451392"/>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Phosphorus</a:t>
            </a:r>
          </a:p>
        </c:rich>
      </c:tx>
      <c:layout>
        <c:manualLayout>
          <c:xMode val="edge"/>
          <c:yMode val="edge"/>
          <c:x val="0.37433234496425555"/>
          <c:y val="3.2442748091603156E-2"/>
        </c:manualLayout>
      </c:layout>
      <c:spPr>
        <a:noFill/>
        <a:ln w="25400">
          <a:noFill/>
        </a:ln>
      </c:spPr>
    </c:title>
    <c:plotArea>
      <c:layout>
        <c:manualLayout>
          <c:layoutTarget val="inner"/>
          <c:xMode val="edge"/>
          <c:yMode val="edge"/>
          <c:x val="0.16176504907383848"/>
          <c:y val="0.20229007633587789"/>
          <c:w val="0.6991993443439467"/>
          <c:h val="0.48664122137404686"/>
        </c:manualLayout>
      </c:layout>
      <c:lineChart>
        <c:grouping val="standard"/>
        <c:ser>
          <c:idx val="1"/>
          <c:order val="0"/>
          <c:tx>
            <c:strRef>
              <c:f>Example!$C$47</c:f>
              <c:strCache>
                <c:ptCount val="1"/>
                <c:pt idx="0">
                  <c:v>P</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Example!$D$7:$AD$7</c:f>
              <c:numCache>
                <c:formatCode>yyyy\-mm\-dd</c:formatCode>
                <c:ptCount val="27"/>
                <c:pt idx="0">
                  <c:v>40909</c:v>
                </c:pt>
                <c:pt idx="1">
                  <c:v>41021</c:v>
                </c:pt>
                <c:pt idx="2">
                  <c:v>41157</c:v>
                </c:pt>
              </c:numCache>
            </c:numRef>
          </c:cat>
          <c:val>
            <c:numRef>
              <c:f>Example!$D$47:$P$47</c:f>
              <c:numCache>
                <c:formatCode>0.00</c:formatCode>
                <c:ptCount val="13"/>
                <c:pt idx="0">
                  <c:v>41.493775933612461</c:v>
                </c:pt>
                <c:pt idx="1">
                  <c:v>0</c:v>
                </c:pt>
                <c:pt idx="2">
                  <c:v>0</c:v>
                </c:pt>
                <c:pt idx="3">
                  <c:v>0</c:v>
                </c:pt>
                <c:pt idx="4">
                  <c:v>0</c:v>
                </c:pt>
                <c:pt idx="5">
                  <c:v>0</c:v>
                </c:pt>
                <c:pt idx="6">
                  <c:v>0</c:v>
                </c:pt>
                <c:pt idx="7">
                  <c:v>0</c:v>
                </c:pt>
                <c:pt idx="8">
                  <c:v>0</c:v>
                </c:pt>
                <c:pt idx="9">
                  <c:v>0</c:v>
                </c:pt>
                <c:pt idx="10">
                  <c:v>0</c:v>
                </c:pt>
                <c:pt idx="11">
                  <c:v>0</c:v>
                </c:pt>
                <c:pt idx="12">
                  <c:v>0</c:v>
                </c:pt>
              </c:numCache>
            </c:numRef>
          </c:val>
        </c:ser>
        <c:marker val="1"/>
        <c:axId val="97327360"/>
        <c:axId val="97337728"/>
      </c:lineChart>
      <c:catAx>
        <c:axId val="97327360"/>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692523324373325"/>
              <c:y val="0.88167938931297718"/>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97337728"/>
        <c:crosses val="autoZero"/>
        <c:lblAlgn val="ctr"/>
        <c:lblOffset val="100"/>
        <c:tickLblSkip val="1"/>
        <c:tickMarkSkip val="1"/>
      </c:catAx>
      <c:valAx>
        <c:axId val="97337728"/>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01123408288692E-2"/>
              <c:y val="0.31106870229007755"/>
            </c:manualLayout>
          </c:layout>
          <c:spPr>
            <a:noFill/>
            <a:ln w="25400">
              <a:noFill/>
            </a:ln>
          </c:spPr>
        </c:title>
        <c:numFmt formatCode="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7327360"/>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Zinc</a:t>
            </a:r>
          </a:p>
        </c:rich>
      </c:tx>
      <c:layout>
        <c:manualLayout>
          <c:xMode val="edge"/>
          <c:yMode val="edge"/>
          <c:x val="0.45247738631139944"/>
          <c:y val="3.2442748091603156E-2"/>
        </c:manualLayout>
      </c:layout>
      <c:spPr>
        <a:noFill/>
        <a:ln w="25400">
          <a:noFill/>
        </a:ln>
      </c:spPr>
    </c:title>
    <c:plotArea>
      <c:layout>
        <c:manualLayout>
          <c:layoutTarget val="inner"/>
          <c:xMode val="edge"/>
          <c:yMode val="edge"/>
          <c:x val="0.14190119215683009"/>
          <c:y val="0.20229007633587789"/>
          <c:w val="0.71887679422846662"/>
          <c:h val="0.48664122137404686"/>
        </c:manualLayout>
      </c:layout>
      <c:lineChart>
        <c:grouping val="standard"/>
        <c:ser>
          <c:idx val="1"/>
          <c:order val="0"/>
          <c:tx>
            <c:strRef>
              <c:f>Example!$C$49</c:f>
              <c:strCache>
                <c:ptCount val="1"/>
                <c:pt idx="0">
                  <c:v>Zn</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Example!$D$7:$AD$7</c:f>
              <c:numCache>
                <c:formatCode>yyyy\-mm\-dd</c:formatCode>
                <c:ptCount val="27"/>
                <c:pt idx="0">
                  <c:v>40909</c:v>
                </c:pt>
                <c:pt idx="1">
                  <c:v>41021</c:v>
                </c:pt>
                <c:pt idx="2">
                  <c:v>41157</c:v>
                </c:pt>
              </c:numCache>
            </c:numRef>
          </c:cat>
          <c:val>
            <c:numRef>
              <c:f>Example!$D$49:$P$49</c:f>
              <c:numCache>
                <c:formatCode>0.00</c:formatCode>
                <c:ptCount val="13"/>
                <c:pt idx="0">
                  <c:v>20.746887966806231</c:v>
                </c:pt>
                <c:pt idx="1">
                  <c:v>6.4432989690722353</c:v>
                </c:pt>
                <c:pt idx="2">
                  <c:v>4</c:v>
                </c:pt>
                <c:pt idx="3">
                  <c:v>0</c:v>
                </c:pt>
                <c:pt idx="4">
                  <c:v>0</c:v>
                </c:pt>
                <c:pt idx="5">
                  <c:v>0</c:v>
                </c:pt>
                <c:pt idx="6">
                  <c:v>0</c:v>
                </c:pt>
                <c:pt idx="7">
                  <c:v>0</c:v>
                </c:pt>
                <c:pt idx="8">
                  <c:v>0</c:v>
                </c:pt>
                <c:pt idx="9">
                  <c:v>0</c:v>
                </c:pt>
                <c:pt idx="10">
                  <c:v>0</c:v>
                </c:pt>
                <c:pt idx="11">
                  <c:v>0</c:v>
                </c:pt>
                <c:pt idx="12">
                  <c:v>0</c:v>
                </c:pt>
              </c:numCache>
            </c:numRef>
          </c:val>
        </c:ser>
        <c:marker val="1"/>
        <c:axId val="97383552"/>
        <c:axId val="97385472"/>
      </c:lineChart>
      <c:catAx>
        <c:axId val="97383552"/>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917083877162734"/>
              <c:y val="0.88167938931297718"/>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97385472"/>
        <c:crosses val="autoZero"/>
        <c:lblAlgn val="ctr"/>
        <c:lblOffset val="100"/>
        <c:tickLblSkip val="1"/>
        <c:tickMarkSkip val="1"/>
      </c:catAx>
      <c:valAx>
        <c:axId val="97385472"/>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35119348865692E-2"/>
              <c:y val="0.31106870229007755"/>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7383552"/>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Barium</a:t>
            </a:r>
          </a:p>
        </c:rich>
      </c:tx>
      <c:layout>
        <c:manualLayout>
          <c:xMode val="edge"/>
          <c:yMode val="edge"/>
          <c:x val="0.42436488597844485"/>
          <c:y val="3.2380967439066072E-2"/>
        </c:manualLayout>
      </c:layout>
      <c:spPr>
        <a:noFill/>
        <a:ln w="25400">
          <a:noFill/>
        </a:ln>
      </c:spPr>
    </c:title>
    <c:plotArea>
      <c:layout>
        <c:manualLayout>
          <c:layoutTarget val="inner"/>
          <c:xMode val="edge"/>
          <c:yMode val="edge"/>
          <c:x val="0.14993333510910356"/>
          <c:y val="0.20190485579652931"/>
          <c:w val="0.71084465127619556"/>
          <c:h val="0.58857170227478761"/>
        </c:manualLayout>
      </c:layout>
      <c:lineChart>
        <c:grouping val="standard"/>
        <c:ser>
          <c:idx val="1"/>
          <c:order val="0"/>
          <c:tx>
            <c:strRef>
              <c:f>Example!$C$51</c:f>
              <c:strCache>
                <c:ptCount val="1"/>
                <c:pt idx="0">
                  <c:v>Ba</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linear"/>
          </c:trendline>
          <c:cat>
            <c:numRef>
              <c:f>Example!$D$7:$AD$7</c:f>
              <c:numCache>
                <c:formatCode>yyyy\-mm\-dd</c:formatCode>
                <c:ptCount val="27"/>
                <c:pt idx="0">
                  <c:v>40909</c:v>
                </c:pt>
                <c:pt idx="1">
                  <c:v>41021</c:v>
                </c:pt>
                <c:pt idx="2">
                  <c:v>41157</c:v>
                </c:pt>
              </c:numCache>
            </c:numRef>
          </c:cat>
          <c:val>
            <c:numRef>
              <c:f>Example!$D$51:$P$51</c:f>
              <c:numCache>
                <c:formatCode>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dLbls>
          <c:showVal val="1"/>
        </c:dLbls>
        <c:marker val="1"/>
        <c:axId val="97632256"/>
        <c:axId val="97634176"/>
      </c:lineChart>
      <c:catAx>
        <c:axId val="97632256"/>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6318691024776515"/>
              <c:y val="0.88190517201691399"/>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97634176"/>
        <c:crosses val="autoZero"/>
        <c:lblAlgn val="ctr"/>
        <c:lblOffset val="100"/>
        <c:tickLblSkip val="1"/>
        <c:tickMarkSkip val="1"/>
      </c:catAx>
      <c:valAx>
        <c:axId val="97634176"/>
        <c:scaling>
          <c:orientation val="minMax"/>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35119348865692E-2"/>
              <c:y val="0.36190493020132547"/>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7632256"/>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Viscosity</a:t>
            </a:r>
          </a:p>
        </c:rich>
      </c:tx>
      <c:layout>
        <c:manualLayout>
          <c:xMode val="edge"/>
          <c:yMode val="edge"/>
          <c:x val="0.40587449933244535"/>
          <c:y val="3.2442748091603156E-2"/>
        </c:manualLayout>
      </c:layout>
      <c:spPr>
        <a:noFill/>
        <a:ln w="25400">
          <a:noFill/>
        </a:ln>
      </c:spPr>
    </c:title>
    <c:plotArea>
      <c:layout>
        <c:manualLayout>
          <c:layoutTarget val="inner"/>
          <c:xMode val="edge"/>
          <c:yMode val="edge"/>
          <c:x val="0.14819759679572791"/>
          <c:y val="0.20229007633587789"/>
          <c:w val="0.7129506008010682"/>
          <c:h val="0.48664122137404686"/>
        </c:manualLayout>
      </c:layout>
      <c:lineChart>
        <c:grouping val="standard"/>
        <c:ser>
          <c:idx val="1"/>
          <c:order val="0"/>
          <c:tx>
            <c:strRef>
              <c:f>Example!$C$53</c:f>
              <c:strCache>
                <c:ptCount val="1"/>
                <c:pt idx="0">
                  <c:v>Viscosity</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Example!$D$7:$AD$7</c:f>
              <c:numCache>
                <c:formatCode>yyyy\-mm\-dd</c:formatCode>
                <c:ptCount val="27"/>
                <c:pt idx="0">
                  <c:v>40909</c:v>
                </c:pt>
                <c:pt idx="1">
                  <c:v>41021</c:v>
                </c:pt>
                <c:pt idx="2">
                  <c:v>41157</c:v>
                </c:pt>
              </c:numCache>
            </c:numRef>
          </c:cat>
          <c:val>
            <c:numRef>
              <c:f>Example!$D$53:$P$53</c:f>
              <c:numCache>
                <c:formatCode>0.00</c:formatCode>
                <c:ptCount val="13"/>
                <c:pt idx="0">
                  <c:v>485.4771784232658</c:v>
                </c:pt>
                <c:pt idx="1">
                  <c:v>195.44673539519115</c:v>
                </c:pt>
                <c:pt idx="2">
                  <c:v>121.6</c:v>
                </c:pt>
                <c:pt idx="3">
                  <c:v>0</c:v>
                </c:pt>
                <c:pt idx="4">
                  <c:v>0</c:v>
                </c:pt>
                <c:pt idx="5">
                  <c:v>0</c:v>
                </c:pt>
                <c:pt idx="6">
                  <c:v>0</c:v>
                </c:pt>
                <c:pt idx="7">
                  <c:v>0</c:v>
                </c:pt>
                <c:pt idx="8">
                  <c:v>0</c:v>
                </c:pt>
                <c:pt idx="9">
                  <c:v>0</c:v>
                </c:pt>
                <c:pt idx="10">
                  <c:v>0</c:v>
                </c:pt>
                <c:pt idx="11">
                  <c:v>0</c:v>
                </c:pt>
                <c:pt idx="12">
                  <c:v>0</c:v>
                </c:pt>
              </c:numCache>
            </c:numRef>
          </c:val>
        </c:ser>
        <c:dLbls>
          <c:showVal val="1"/>
        </c:dLbls>
        <c:marker val="1"/>
        <c:axId val="97684096"/>
        <c:axId val="97698560"/>
      </c:lineChart>
      <c:catAx>
        <c:axId val="97684096"/>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6328437917223064"/>
              <c:y val="0.88167938931297718"/>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97698560"/>
        <c:crosses val="autoZero"/>
        <c:lblAlgn val="ctr"/>
        <c:lblOffset val="100"/>
        <c:tickLblSkip val="1"/>
        <c:tickMarkSkip val="1"/>
      </c:catAx>
      <c:valAx>
        <c:axId val="97698560"/>
        <c:scaling>
          <c:orientation val="minMax"/>
          <c:min val="5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Viscosity/50 hrs</a:t>
                </a:r>
              </a:p>
            </c:rich>
          </c:tx>
          <c:layout>
            <c:manualLayout>
              <c:xMode val="edge"/>
              <c:yMode val="edge"/>
              <c:x val="2.5367156208277678E-2"/>
              <c:y val="0.2557251908396948"/>
            </c:manualLayout>
          </c:layout>
          <c:spPr>
            <a:noFill/>
            <a:ln w="25400">
              <a:noFill/>
            </a:ln>
          </c:spPr>
        </c:title>
        <c:numFmt formatCode="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7684096"/>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Flashpoint</a:t>
            </a:r>
          </a:p>
        </c:rich>
      </c:tx>
      <c:layout>
        <c:manualLayout>
          <c:xMode val="edge"/>
          <c:yMode val="edge"/>
          <c:x val="0.39037515974843745"/>
          <c:y val="3.2442748091603156E-2"/>
        </c:manualLayout>
      </c:layout>
      <c:spPr>
        <a:noFill/>
        <a:ln w="25400">
          <a:noFill/>
        </a:ln>
      </c:spPr>
    </c:title>
    <c:plotArea>
      <c:layout>
        <c:manualLayout>
          <c:layoutTarget val="inner"/>
          <c:xMode val="edge"/>
          <c:yMode val="edge"/>
          <c:x val="0.16176504907383848"/>
          <c:y val="0.20229007633587789"/>
          <c:w val="0.6991993443439467"/>
          <c:h val="0.48664122137404686"/>
        </c:manualLayout>
      </c:layout>
      <c:lineChart>
        <c:grouping val="standard"/>
        <c:ser>
          <c:idx val="1"/>
          <c:order val="0"/>
          <c:tx>
            <c:strRef>
              <c:f>Example!$C$55</c:f>
              <c:strCache>
                <c:ptCount val="1"/>
                <c:pt idx="0">
                  <c:v>Flashpoint</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Example!$D$7:$AD$7</c:f>
              <c:numCache>
                <c:formatCode>yyyy\-mm\-dd</c:formatCode>
                <c:ptCount val="27"/>
                <c:pt idx="0">
                  <c:v>40909</c:v>
                </c:pt>
                <c:pt idx="1">
                  <c:v>41021</c:v>
                </c:pt>
                <c:pt idx="2">
                  <c:v>41157</c:v>
                </c:pt>
              </c:numCache>
            </c:numRef>
          </c:cat>
          <c:val>
            <c:numRef>
              <c:f>Example!$D$55:$P$55</c:f>
              <c:numCache>
                <c:formatCode>0.00</c:formatCode>
                <c:ptCount val="13"/>
                <c:pt idx="0">
                  <c:v>2230.29045643167</c:v>
                </c:pt>
                <c:pt idx="1">
                  <c:v>945.01718213059451</c:v>
                </c:pt>
                <c:pt idx="2">
                  <c:v>593.33333333333337</c:v>
                </c:pt>
                <c:pt idx="3">
                  <c:v>0</c:v>
                </c:pt>
                <c:pt idx="4">
                  <c:v>0</c:v>
                </c:pt>
                <c:pt idx="5">
                  <c:v>0</c:v>
                </c:pt>
                <c:pt idx="6">
                  <c:v>0</c:v>
                </c:pt>
                <c:pt idx="7">
                  <c:v>0</c:v>
                </c:pt>
                <c:pt idx="8">
                  <c:v>0</c:v>
                </c:pt>
                <c:pt idx="9">
                  <c:v>0</c:v>
                </c:pt>
                <c:pt idx="10">
                  <c:v>0</c:v>
                </c:pt>
                <c:pt idx="11">
                  <c:v>0</c:v>
                </c:pt>
                <c:pt idx="12">
                  <c:v>0</c:v>
                </c:pt>
              </c:numCache>
            </c:numRef>
          </c:val>
        </c:ser>
        <c:dLbls>
          <c:showVal val="1"/>
        </c:dLbls>
        <c:marker val="1"/>
        <c:axId val="97781248"/>
        <c:axId val="97783168"/>
      </c:lineChart>
      <c:catAx>
        <c:axId val="97781248"/>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692523324373325"/>
              <c:y val="0.88167938931297718"/>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97783168"/>
        <c:crosses val="autoZero"/>
        <c:lblAlgn val="ctr"/>
        <c:lblOffset val="100"/>
        <c:tickLblSkip val="1"/>
        <c:tickMarkSkip val="1"/>
      </c:catAx>
      <c:valAx>
        <c:axId val="97783168"/>
        <c:scaling>
          <c:orientation val="minMax"/>
          <c:min val="30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Degrees F/50 hrs</a:t>
                </a:r>
              </a:p>
            </c:rich>
          </c:tx>
          <c:layout>
            <c:manualLayout>
              <c:xMode val="edge"/>
              <c:yMode val="edge"/>
              <c:x val="2.5401123408288692E-2"/>
              <c:y val="0.24427480916030544"/>
            </c:manualLayout>
          </c:layout>
          <c:spPr>
            <a:noFill/>
            <a:ln w="25400">
              <a:noFill/>
            </a:ln>
          </c:spPr>
        </c:title>
        <c:numFmt formatCode="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7781248"/>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Fuel %</a:t>
            </a:r>
          </a:p>
        </c:rich>
      </c:tx>
      <c:layout>
        <c:manualLayout>
          <c:xMode val="edge"/>
          <c:yMode val="edge"/>
          <c:x val="0.42838095745458055"/>
          <c:y val="3.2380967439066072E-2"/>
        </c:manualLayout>
      </c:layout>
      <c:spPr>
        <a:noFill/>
        <a:ln w="25400">
          <a:noFill/>
        </a:ln>
      </c:spPr>
    </c:title>
    <c:plotArea>
      <c:layout>
        <c:manualLayout>
          <c:layoutTarget val="inner"/>
          <c:xMode val="edge"/>
          <c:yMode val="edge"/>
          <c:x val="0.14190119215683009"/>
          <c:y val="0.20190485579652931"/>
          <c:w val="0.71887679422846662"/>
          <c:h val="0.4876192743765228"/>
        </c:manualLayout>
      </c:layout>
      <c:lineChart>
        <c:grouping val="standard"/>
        <c:ser>
          <c:idx val="1"/>
          <c:order val="0"/>
          <c:tx>
            <c:strRef>
              <c:f>Example!$C$57</c:f>
              <c:strCache>
                <c:ptCount val="1"/>
                <c:pt idx="0">
                  <c:v>Fuel %</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Example!$D$7:$AD$7</c:f>
              <c:numCache>
                <c:formatCode>yyyy\-mm\-dd</c:formatCode>
                <c:ptCount val="27"/>
                <c:pt idx="0">
                  <c:v>40909</c:v>
                </c:pt>
                <c:pt idx="1">
                  <c:v>41021</c:v>
                </c:pt>
                <c:pt idx="2">
                  <c:v>41157</c:v>
                </c:pt>
              </c:numCache>
            </c:numRef>
          </c:cat>
          <c:val>
            <c:numRef>
              <c:f>Example!$D$57:$P$57</c:f>
              <c:numCache>
                <c:formatCode>0.00</c:formatCode>
                <c:ptCount val="13"/>
                <c:pt idx="0">
                  <c:v>5.1867219917015581E-2</c:v>
                </c:pt>
                <c:pt idx="1">
                  <c:v>1.0738831615120392</c:v>
                </c:pt>
                <c:pt idx="2">
                  <c:v>0.66666666666666674</c:v>
                </c:pt>
                <c:pt idx="3">
                  <c:v>0</c:v>
                </c:pt>
                <c:pt idx="4">
                  <c:v>0</c:v>
                </c:pt>
                <c:pt idx="5">
                  <c:v>0</c:v>
                </c:pt>
                <c:pt idx="6">
                  <c:v>0</c:v>
                </c:pt>
                <c:pt idx="7">
                  <c:v>0</c:v>
                </c:pt>
                <c:pt idx="8">
                  <c:v>0</c:v>
                </c:pt>
                <c:pt idx="9">
                  <c:v>0</c:v>
                </c:pt>
                <c:pt idx="10">
                  <c:v>0</c:v>
                </c:pt>
                <c:pt idx="11">
                  <c:v>0</c:v>
                </c:pt>
                <c:pt idx="12">
                  <c:v>0</c:v>
                </c:pt>
              </c:numCache>
            </c:numRef>
          </c:val>
        </c:ser>
        <c:dLbls>
          <c:showVal val="1"/>
        </c:dLbls>
        <c:marker val="1"/>
        <c:axId val="97841920"/>
        <c:axId val="97843840"/>
      </c:lineChart>
      <c:catAx>
        <c:axId val="97841920"/>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917083877162734"/>
              <c:y val="0.88190517201691399"/>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97843840"/>
        <c:crosses val="autoZero"/>
        <c:lblAlgn val="ctr"/>
        <c:lblOffset val="100"/>
        <c:tickLblSkip val="1"/>
        <c:tickMarkSkip val="1"/>
      </c:catAx>
      <c:valAx>
        <c:axId val="97843840"/>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Fuel %/50 hrs</a:t>
                </a:r>
              </a:p>
            </c:rich>
          </c:tx>
          <c:layout>
            <c:manualLayout>
              <c:xMode val="edge"/>
              <c:yMode val="edge"/>
              <c:x val="2.5435119348865692E-2"/>
              <c:y val="0.28952394416106036"/>
            </c:manualLayout>
          </c:layout>
          <c:spPr>
            <a:noFill/>
            <a:ln w="25400">
              <a:noFill/>
            </a:ln>
          </c:spPr>
        </c:title>
        <c:numFmt formatCode="0.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7841920"/>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Water %</a:t>
            </a:r>
          </a:p>
        </c:rich>
      </c:tx>
      <c:layout>
        <c:manualLayout>
          <c:xMode val="edge"/>
          <c:yMode val="edge"/>
          <c:x val="0.41152875619168278"/>
          <c:y val="4.7619069763332286E-2"/>
        </c:manualLayout>
      </c:layout>
      <c:spPr>
        <a:noFill/>
        <a:ln w="25400">
          <a:noFill/>
        </a:ln>
      </c:spPr>
    </c:title>
    <c:plotArea>
      <c:layout>
        <c:manualLayout>
          <c:layoutTarget val="inner"/>
          <c:xMode val="edge"/>
          <c:yMode val="edge"/>
          <c:x val="0.13806990842913144"/>
          <c:y val="0.21904772091132904"/>
          <c:w val="0.72252117129419269"/>
          <c:h val="0.47238117205225766"/>
        </c:manualLayout>
      </c:layout>
      <c:lineChart>
        <c:grouping val="standard"/>
        <c:ser>
          <c:idx val="1"/>
          <c:order val="0"/>
          <c:tx>
            <c:strRef>
              <c:f>Example!$C$59</c:f>
              <c:strCache>
                <c:ptCount val="1"/>
                <c:pt idx="0">
                  <c:v>Water %</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linear"/>
          </c:trendline>
          <c:cat>
            <c:numRef>
              <c:f>Example!$D$7:$AD$7</c:f>
              <c:numCache>
                <c:formatCode>yyyy\-mm\-dd</c:formatCode>
                <c:ptCount val="27"/>
                <c:pt idx="0">
                  <c:v>40909</c:v>
                </c:pt>
                <c:pt idx="1">
                  <c:v>41021</c:v>
                </c:pt>
                <c:pt idx="2">
                  <c:v>41157</c:v>
                </c:pt>
              </c:numCache>
            </c:numRef>
          </c:cat>
          <c:val>
            <c:numRef>
              <c:f>Example!$D$59:$P$59</c:f>
              <c:numCache>
                <c:formatCode>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dLbls>
          <c:showVal val="1"/>
        </c:dLbls>
        <c:marker val="1"/>
        <c:axId val="97778688"/>
        <c:axId val="97850496"/>
      </c:lineChart>
      <c:catAx>
        <c:axId val="97778688"/>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710523081877374"/>
              <c:y val="0.88380993480744741"/>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97850496"/>
        <c:crosses val="autoZero"/>
        <c:lblAlgn val="ctr"/>
        <c:lblOffset val="100"/>
        <c:tickLblSkip val="1"/>
        <c:tickMarkSkip val="1"/>
      </c:catAx>
      <c:valAx>
        <c:axId val="97850496"/>
        <c:scaling>
          <c:orientation val="minMax"/>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Water %/50 hrs</a:t>
                </a:r>
              </a:p>
            </c:rich>
          </c:tx>
          <c:layout>
            <c:manualLayout>
              <c:xMode val="edge"/>
              <c:yMode val="edge"/>
              <c:x val="2.1447752765690296E-2"/>
              <c:y val="0.28190489299892807"/>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7778688"/>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Insolubles %</a:t>
            </a:r>
          </a:p>
        </c:rich>
      </c:tx>
      <c:layout>
        <c:manualLayout>
          <c:xMode val="edge"/>
          <c:yMode val="edge"/>
          <c:x val="0.36997373520815802"/>
          <c:y val="3.2380967439066072E-2"/>
        </c:manualLayout>
      </c:layout>
      <c:spPr>
        <a:noFill/>
        <a:ln w="25400">
          <a:noFill/>
        </a:ln>
      </c:spPr>
    </c:title>
    <c:plotArea>
      <c:layout>
        <c:manualLayout>
          <c:layoutTarget val="inner"/>
          <c:xMode val="edge"/>
          <c:yMode val="edge"/>
          <c:x val="0.15549620755125523"/>
          <c:y val="0.20190485579652931"/>
          <c:w val="0.70509487217206923"/>
          <c:h val="0.4876192743765228"/>
        </c:manualLayout>
      </c:layout>
      <c:lineChart>
        <c:grouping val="standard"/>
        <c:ser>
          <c:idx val="1"/>
          <c:order val="0"/>
          <c:tx>
            <c:strRef>
              <c:f>Example!$C$61</c:f>
              <c:strCache>
                <c:ptCount val="1"/>
                <c:pt idx="0">
                  <c:v>Insolubles %</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0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Example!$D$7:$AD$7</c:f>
              <c:numCache>
                <c:formatCode>yyyy\-mm\-dd</c:formatCode>
                <c:ptCount val="27"/>
                <c:pt idx="0">
                  <c:v>40909</c:v>
                </c:pt>
                <c:pt idx="1">
                  <c:v>41021</c:v>
                </c:pt>
                <c:pt idx="2">
                  <c:v>41157</c:v>
                </c:pt>
              </c:numCache>
            </c:numRef>
          </c:cat>
          <c:val>
            <c:numRef>
              <c:f>Example!$D$61:$P$61</c:f>
              <c:numCache>
                <c:formatCode>0.00</c:formatCode>
                <c:ptCount val="13"/>
                <c:pt idx="0">
                  <c:v>1.0373443983403117</c:v>
                </c:pt>
                <c:pt idx="1">
                  <c:v>0.85910652920963138</c:v>
                </c:pt>
                <c:pt idx="2">
                  <c:v>0.53333333333333344</c:v>
                </c:pt>
                <c:pt idx="3">
                  <c:v>0</c:v>
                </c:pt>
                <c:pt idx="4">
                  <c:v>0</c:v>
                </c:pt>
                <c:pt idx="5">
                  <c:v>0</c:v>
                </c:pt>
                <c:pt idx="6">
                  <c:v>0</c:v>
                </c:pt>
                <c:pt idx="7">
                  <c:v>0</c:v>
                </c:pt>
                <c:pt idx="8">
                  <c:v>0</c:v>
                </c:pt>
                <c:pt idx="9">
                  <c:v>0</c:v>
                </c:pt>
                <c:pt idx="10">
                  <c:v>0</c:v>
                </c:pt>
                <c:pt idx="11">
                  <c:v>0</c:v>
                </c:pt>
                <c:pt idx="12">
                  <c:v>0</c:v>
                </c:pt>
              </c:numCache>
            </c:numRef>
          </c:val>
        </c:ser>
        <c:dLbls>
          <c:showVal val="1"/>
        </c:dLbls>
        <c:marker val="1"/>
        <c:axId val="97867648"/>
        <c:axId val="97910784"/>
      </c:lineChart>
      <c:catAx>
        <c:axId val="97867648"/>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6648862265376417"/>
              <c:y val="0.88190517201691399"/>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97910784"/>
        <c:crosses val="autoZero"/>
        <c:lblAlgn val="ctr"/>
        <c:lblOffset val="100"/>
        <c:tickLblSkip val="1"/>
        <c:tickMarkSkip val="1"/>
      </c:catAx>
      <c:valAx>
        <c:axId val="97910784"/>
        <c:scaling>
          <c:orientation val="minMax"/>
          <c:min val="0.2"/>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Insolubles%/50 hrs</a:t>
                </a:r>
              </a:p>
            </c:rich>
          </c:tx>
          <c:layout>
            <c:manualLayout>
              <c:xMode val="edge"/>
              <c:yMode val="edge"/>
              <c:x val="2.5469206409257216E-2"/>
              <c:y val="0.22666677207346175"/>
            </c:manualLayout>
          </c:layout>
          <c:spPr>
            <a:noFill/>
            <a:ln w="25400">
              <a:noFill/>
            </a:ln>
          </c:spPr>
        </c:title>
        <c:numFmt formatCode="0.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7867648"/>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Molybdenum</a:t>
            </a:r>
          </a:p>
        </c:rich>
      </c:tx>
      <c:layout>
        <c:manualLayout>
          <c:xMode val="edge"/>
          <c:yMode val="edge"/>
          <c:x val="0.36849132176235061"/>
          <c:y val="3.2504878742732654E-2"/>
        </c:manualLayout>
      </c:layout>
      <c:spPr>
        <a:noFill/>
        <a:ln w="25400">
          <a:noFill/>
        </a:ln>
      </c:spPr>
    </c:title>
    <c:plotArea>
      <c:layout>
        <c:manualLayout>
          <c:layoutTarget val="inner"/>
          <c:xMode val="edge"/>
          <c:yMode val="edge"/>
          <c:x val="0.14152202937249694"/>
          <c:y val="0.20267747921939186"/>
          <c:w val="0.71962616822429903"/>
          <c:h val="0.48566112945024087"/>
        </c:manualLayout>
      </c:layout>
      <c:lineChart>
        <c:grouping val="standard"/>
        <c:ser>
          <c:idx val="1"/>
          <c:order val="0"/>
          <c:tx>
            <c:strRef>
              <c:f>Trending!$C$25</c:f>
              <c:strCache>
                <c:ptCount val="1"/>
                <c:pt idx="0">
                  <c:v>Mo</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2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linear"/>
          </c:trendline>
          <c:cat>
            <c:numRef>
              <c:f>Trending!$D$7:$AD$7</c:f>
              <c:numCache>
                <c:formatCode>yyyy\-mm\-dd</c:formatCode>
                <c:ptCount val="27"/>
                <c:pt idx="0">
                  <c:v>40909</c:v>
                </c:pt>
                <c:pt idx="1">
                  <c:v>41021</c:v>
                </c:pt>
                <c:pt idx="2">
                  <c:v>41157</c:v>
                </c:pt>
              </c:numCache>
            </c:numRef>
          </c:cat>
          <c:val>
            <c:numRef>
              <c:f>Trending!$D$25:$P$25</c:f>
              <c:numCache>
                <c:formatCode>0.00</c:formatCode>
                <c:ptCount val="13"/>
                <c:pt idx="0">
                  <c:v>10.373443983403115</c:v>
                </c:pt>
                <c:pt idx="1">
                  <c:v>6.4432989690722353</c:v>
                </c:pt>
                <c:pt idx="2">
                  <c:v>2.666666666666667</c:v>
                </c:pt>
                <c:pt idx="3">
                  <c:v>0</c:v>
                </c:pt>
                <c:pt idx="4">
                  <c:v>0</c:v>
                </c:pt>
                <c:pt idx="5">
                  <c:v>0</c:v>
                </c:pt>
                <c:pt idx="6">
                  <c:v>0</c:v>
                </c:pt>
                <c:pt idx="7">
                  <c:v>0</c:v>
                </c:pt>
                <c:pt idx="8">
                  <c:v>0</c:v>
                </c:pt>
                <c:pt idx="9">
                  <c:v>0</c:v>
                </c:pt>
                <c:pt idx="10">
                  <c:v>0</c:v>
                </c:pt>
                <c:pt idx="11">
                  <c:v>0</c:v>
                </c:pt>
                <c:pt idx="12">
                  <c:v>0</c:v>
                </c:pt>
              </c:numCache>
            </c:numRef>
          </c:val>
        </c:ser>
        <c:dLbls>
          <c:showVal val="1"/>
        </c:dLbls>
        <c:marker val="1"/>
        <c:axId val="69677824"/>
        <c:axId val="69679744"/>
      </c:lineChart>
      <c:catAx>
        <c:axId val="69677824"/>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927903871829079"/>
              <c:y val="0.88145582943527945"/>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69679744"/>
        <c:crosses val="autoZero"/>
        <c:lblAlgn val="ctr"/>
        <c:lblOffset val="100"/>
        <c:tickLblSkip val="1"/>
        <c:tickMarkSkip val="1"/>
      </c:catAx>
      <c:valAx>
        <c:axId val="69679744"/>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367156208277678E-2"/>
              <c:y val="0.31166442559208474"/>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9677824"/>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Viscosity</a:t>
            </a:r>
          </a:p>
        </c:rich>
      </c:tx>
      <c:layout>
        <c:manualLayout>
          <c:xMode val="edge"/>
          <c:yMode val="edge"/>
          <c:x val="0.40428620779915253"/>
          <c:y val="3.2380967439066072E-2"/>
        </c:manualLayout>
      </c:layout>
      <c:spPr>
        <a:noFill/>
        <a:ln w="25400">
          <a:noFill/>
        </a:ln>
      </c:spPr>
    </c:title>
    <c:plotArea>
      <c:layout>
        <c:manualLayout>
          <c:layoutTarget val="inner"/>
          <c:xMode val="edge"/>
          <c:yMode val="edge"/>
          <c:x val="0.14428589041595191"/>
          <c:y val="0.19809533021546297"/>
          <c:w val="0.8142867082880435"/>
          <c:h val="0.6171431441327867"/>
        </c:manualLayout>
      </c:layout>
      <c:scatterChart>
        <c:scatterStyle val="lineMarker"/>
        <c:ser>
          <c:idx val="1"/>
          <c:order val="0"/>
          <c:tx>
            <c:strRef>
              <c:f>Example!$C$53</c:f>
              <c:strCache>
                <c:ptCount val="1"/>
                <c:pt idx="0">
                  <c:v>Viscosity</c:v>
                </c:pt>
              </c:strCache>
            </c:strRef>
          </c:tx>
          <c:spPr>
            <a:ln w="28575">
              <a:noFill/>
            </a:ln>
          </c:spPr>
          <c:marker>
            <c:symbol val="square"/>
            <c:size val="5"/>
            <c:spPr>
              <a:solidFill>
                <a:srgbClr val="FF00FF"/>
              </a:solidFill>
              <a:ln>
                <a:solidFill>
                  <a:srgbClr val="FF00FF"/>
                </a:solidFill>
                <a:prstDash val="solid"/>
              </a:ln>
            </c:spPr>
          </c:marker>
          <c:dLbls>
            <c:numFmt formatCode="0" sourceLinked="0"/>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Example!$D$10:$P$10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Example!$D$52:$AD$52</c:f>
              <c:numCache>
                <c:formatCode>0.00</c:formatCode>
                <c:ptCount val="27"/>
                <c:pt idx="0">
                  <c:v>93.6</c:v>
                </c:pt>
                <c:pt idx="1">
                  <c:v>91</c:v>
                </c:pt>
                <c:pt idx="2">
                  <c:v>91.2</c:v>
                </c:pt>
              </c:numCache>
            </c:numRef>
          </c:yVal>
        </c:ser>
        <c:dLbls>
          <c:showVal val="1"/>
        </c:dLbls>
        <c:axId val="97944320"/>
        <c:axId val="97946240"/>
      </c:scatterChart>
      <c:valAx>
        <c:axId val="97944320"/>
        <c:scaling>
          <c:orientation val="minMax"/>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571482979977201"/>
              <c:y val="0.89142898596958053"/>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7946240"/>
        <c:crosses val="autoZero"/>
        <c:crossBetween val="midCat"/>
      </c:valAx>
      <c:valAx>
        <c:axId val="97946240"/>
        <c:scaling>
          <c:orientation val="minMax"/>
          <c:min val="0"/>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Raw Viscosity</a:t>
                </a:r>
              </a:p>
            </c:rich>
          </c:tx>
          <c:layout>
            <c:manualLayout>
              <c:xMode val="edge"/>
              <c:yMode val="edge"/>
              <c:x val="2.7142890276268185E-2"/>
              <c:y val="0.35047635345812572"/>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7944320"/>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orientation="landscape"/>
  </c:printSettings>
</c:chartSpace>
</file>

<file path=xl/charts/chart7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Flashpoint</a:t>
            </a:r>
          </a:p>
        </c:rich>
      </c:tx>
      <c:layout>
        <c:manualLayout>
          <c:xMode val="edge"/>
          <c:yMode val="edge"/>
          <c:x val="0.38944426227709866"/>
          <c:y val="3.2319421636820535E-2"/>
        </c:manualLayout>
      </c:layout>
      <c:spPr>
        <a:noFill/>
        <a:ln w="25400">
          <a:noFill/>
        </a:ln>
      </c:spPr>
    </c:title>
    <c:plotArea>
      <c:layout>
        <c:manualLayout>
          <c:layoutTarget val="inner"/>
          <c:xMode val="edge"/>
          <c:yMode val="edge"/>
          <c:x val="0.14408011168493343"/>
          <c:y val="0.1996199571685974"/>
          <c:w val="0.81455191853561382"/>
          <c:h val="0.61597015354881779"/>
        </c:manualLayout>
      </c:layout>
      <c:scatterChart>
        <c:scatterStyle val="lineMarker"/>
        <c:ser>
          <c:idx val="1"/>
          <c:order val="0"/>
          <c:tx>
            <c:strRef>
              <c:f>Example!$C$53</c:f>
              <c:strCache>
                <c:ptCount val="1"/>
                <c:pt idx="0">
                  <c:v>Viscosity</c:v>
                </c:pt>
              </c:strCache>
            </c:strRef>
          </c:tx>
          <c:spPr>
            <a:ln w="28575">
              <a:noFill/>
            </a:ln>
          </c:spPr>
          <c:marker>
            <c:symbol val="square"/>
            <c:size val="5"/>
            <c:spPr>
              <a:solidFill>
                <a:srgbClr val="FF00FF"/>
              </a:solidFill>
              <a:ln>
                <a:solidFill>
                  <a:srgbClr val="FF00FF"/>
                </a:solidFill>
                <a:prstDash val="solid"/>
              </a:ln>
            </c:spPr>
          </c:marker>
          <c:dLbls>
            <c:numFmt formatCode="0" sourceLinked="0"/>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Example!$D$10:$P$10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Example!$D$54:$AD$54</c:f>
              <c:numCache>
                <c:formatCode>0.00</c:formatCode>
                <c:ptCount val="27"/>
                <c:pt idx="0">
                  <c:v>430</c:v>
                </c:pt>
                <c:pt idx="1">
                  <c:v>440</c:v>
                </c:pt>
                <c:pt idx="2">
                  <c:v>445</c:v>
                </c:pt>
              </c:numCache>
            </c:numRef>
          </c:yVal>
        </c:ser>
        <c:dLbls>
          <c:showVal val="1"/>
        </c:dLbls>
        <c:axId val="98057216"/>
        <c:axId val="98071680"/>
      </c:scatterChart>
      <c:valAx>
        <c:axId val="98057216"/>
        <c:scaling>
          <c:orientation val="minMax"/>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507915688811073"/>
              <c:y val="0.89163580868640313"/>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071680"/>
        <c:crosses val="autoZero"/>
        <c:crossBetween val="midCat"/>
      </c:valAx>
      <c:valAx>
        <c:axId val="98071680"/>
        <c:scaling>
          <c:orientation val="minMax"/>
          <c:min val="400"/>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Raw DegreesF</a:t>
                </a:r>
              </a:p>
            </c:rich>
          </c:tx>
          <c:layout>
            <c:manualLayout>
              <c:xMode val="edge"/>
              <c:yMode val="edge"/>
              <c:x val="2.7104179425878654E-2"/>
              <c:y val="0.34790906820812684"/>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057216"/>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5" r="0.5" t="1" header="0.5" footer="0.5"/>
    <c:pageSetup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Fuel %</a:t>
            </a:r>
          </a:p>
        </c:rich>
      </c:tx>
      <c:layout>
        <c:manualLayout>
          <c:xMode val="edge"/>
          <c:yMode val="edge"/>
          <c:x val="0.42857195173055013"/>
          <c:y val="3.2380967439066072E-2"/>
        </c:manualLayout>
      </c:layout>
      <c:spPr>
        <a:noFill/>
        <a:ln w="25400">
          <a:noFill/>
        </a:ln>
      </c:spPr>
    </c:title>
    <c:plotArea>
      <c:layout>
        <c:manualLayout>
          <c:layoutTarget val="inner"/>
          <c:xMode val="edge"/>
          <c:yMode val="edge"/>
          <c:x val="0.13857159772621097"/>
          <c:y val="0.19809533021546297"/>
          <c:w val="0.82000100097778461"/>
          <c:h val="0.6171431441327867"/>
        </c:manualLayout>
      </c:layout>
      <c:scatterChart>
        <c:scatterStyle val="lineMarker"/>
        <c:ser>
          <c:idx val="1"/>
          <c:order val="0"/>
          <c:tx>
            <c:strRef>
              <c:f>Example!$C$57</c:f>
              <c:strCache>
                <c:ptCount val="1"/>
                <c:pt idx="0">
                  <c:v>Fuel %</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linear"/>
          </c:trendline>
          <c:xVal>
            <c:numRef>
              <c:f>Example!$D$10:$P$10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Example!$D$56:$AD$56</c:f>
              <c:numCache>
                <c:formatCode>0.00</c:formatCode>
                <c:ptCount val="27"/>
                <c:pt idx="0">
                  <c:v>0.01</c:v>
                </c:pt>
                <c:pt idx="1">
                  <c:v>0.5</c:v>
                </c:pt>
                <c:pt idx="2">
                  <c:v>0.5</c:v>
                </c:pt>
              </c:numCache>
            </c:numRef>
          </c:yVal>
        </c:ser>
        <c:dLbls>
          <c:showVal val="1"/>
        </c:dLbls>
        <c:axId val="98101120"/>
        <c:axId val="98131968"/>
      </c:scatterChart>
      <c:valAx>
        <c:axId val="98101120"/>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285768345490167"/>
              <c:y val="0.89142898596958053"/>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131968"/>
        <c:crosses val="autoZero"/>
        <c:crossBetween val="midCat"/>
      </c:valAx>
      <c:valAx>
        <c:axId val="98131968"/>
        <c:scaling>
          <c:orientation val="minMax"/>
          <c:min val="0"/>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Fuel %</a:t>
                </a:r>
              </a:p>
            </c:rich>
          </c:tx>
          <c:layout>
            <c:manualLayout>
              <c:xMode val="edge"/>
              <c:yMode val="edge"/>
              <c:x val="2.7142890276268185E-2"/>
              <c:y val="0.43047639066052468"/>
            </c:manualLayout>
          </c:layout>
          <c:spPr>
            <a:noFill/>
            <a:ln w="25400">
              <a:noFill/>
            </a:ln>
          </c:spPr>
        </c:title>
        <c:numFmt formatCode="0.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101120"/>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Water %</a:t>
            </a:r>
          </a:p>
        </c:rich>
      </c:tx>
      <c:layout>
        <c:manualLayout>
          <c:xMode val="edge"/>
          <c:yMode val="edge"/>
          <c:x val="0.41344814356040138"/>
          <c:y val="4.7619069763332286E-2"/>
        </c:manualLayout>
      </c:layout>
      <c:spPr>
        <a:noFill/>
        <a:ln w="25400">
          <a:noFill/>
        </a:ln>
      </c:spPr>
    </c:title>
    <c:plotArea>
      <c:layout>
        <c:manualLayout>
          <c:layoutTarget val="inner"/>
          <c:xMode val="edge"/>
          <c:yMode val="edge"/>
          <c:x val="0.1344779428881582"/>
          <c:y val="0.21714295812079576"/>
          <c:w val="0.82403505429339674"/>
          <c:h val="0.60000027901798691"/>
        </c:manualLayout>
      </c:layout>
      <c:scatterChart>
        <c:scatterStyle val="lineMarker"/>
        <c:ser>
          <c:idx val="1"/>
          <c:order val="0"/>
          <c:tx>
            <c:strRef>
              <c:f>Example!$C$59</c:f>
              <c:strCache>
                <c:ptCount val="1"/>
                <c:pt idx="0">
                  <c:v>Water %</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linear"/>
          </c:trendline>
          <c:xVal>
            <c:numRef>
              <c:f>Example!$D$10:$P$10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Example!$D$58:$AD$58</c:f>
              <c:numCache>
                <c:formatCode>0.00</c:formatCode>
                <c:ptCount val="27"/>
                <c:pt idx="0">
                  <c:v>0</c:v>
                </c:pt>
                <c:pt idx="1">
                  <c:v>0</c:v>
                </c:pt>
                <c:pt idx="2">
                  <c:v>0</c:v>
                </c:pt>
              </c:numCache>
            </c:numRef>
          </c:yVal>
        </c:ser>
        <c:dLbls>
          <c:showVal val="1"/>
        </c:dLbls>
        <c:axId val="98169984"/>
        <c:axId val="98171904"/>
      </c:scatterChart>
      <c:valAx>
        <c:axId val="98169984"/>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06298554207736"/>
              <c:y val="0.89333374876011207"/>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171904"/>
        <c:crosses val="autoZero"/>
        <c:crossBetween val="midCat"/>
      </c:valAx>
      <c:valAx>
        <c:axId val="98171904"/>
        <c:scaling>
          <c:orientation val="minMax"/>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Water %</a:t>
                </a:r>
              </a:p>
            </c:rich>
          </c:tx>
          <c:layout>
            <c:manualLayout>
              <c:xMode val="edge"/>
              <c:yMode val="edge"/>
              <c:x val="2.2889862619261108E-2"/>
              <c:y val="0.42476210228892408"/>
            </c:manualLayout>
          </c:layout>
          <c:spPr>
            <a:noFill/>
            <a:ln w="25400">
              <a:noFill/>
            </a:ln>
          </c:spPr>
        </c:title>
        <c:numFmt formatCode="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169984"/>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Insolubles %</a:t>
            </a:r>
          </a:p>
        </c:rich>
      </c:tx>
      <c:spPr>
        <a:noFill/>
        <a:ln w="25400">
          <a:noFill/>
        </a:ln>
      </c:spPr>
    </c:title>
    <c:plotArea>
      <c:layout/>
      <c:scatterChart>
        <c:scatterStyle val="lineMarker"/>
        <c:ser>
          <c:idx val="1"/>
          <c:order val="0"/>
          <c:tx>
            <c:strRef>
              <c:f>Example!$C$61</c:f>
              <c:strCache>
                <c:ptCount val="1"/>
                <c:pt idx="0">
                  <c:v>Insolubles %</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Example!$D$10:$P$10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Example!$D$60:$AD$60</c:f>
              <c:numCache>
                <c:formatCode>0.00</c:formatCode>
                <c:ptCount val="27"/>
                <c:pt idx="0">
                  <c:v>0.2</c:v>
                </c:pt>
                <c:pt idx="1">
                  <c:v>0.4</c:v>
                </c:pt>
                <c:pt idx="2">
                  <c:v>0.4</c:v>
                </c:pt>
              </c:numCache>
            </c:numRef>
          </c:yVal>
        </c:ser>
        <c:dLbls>
          <c:showVal val="1"/>
        </c:dLbls>
        <c:axId val="98156544"/>
        <c:axId val="98158464"/>
      </c:scatterChart>
      <c:valAx>
        <c:axId val="98156544"/>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158464"/>
        <c:crosses val="autoZero"/>
        <c:crossBetween val="midCat"/>
      </c:valAx>
      <c:valAx>
        <c:axId val="98158464"/>
        <c:scaling>
          <c:orientation val="minMax"/>
          <c:min val="0"/>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Insolubles %</a:t>
                </a:r>
              </a:p>
            </c:rich>
          </c:tx>
          <c:spPr>
            <a:noFill/>
            <a:ln w="25400">
              <a:noFill/>
            </a:ln>
          </c:spPr>
        </c:title>
        <c:numFmt formatCode="0.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156544"/>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Aluminum</a:t>
            </a:r>
          </a:p>
        </c:rich>
      </c:tx>
      <c:layout>
        <c:manualLayout>
          <c:xMode val="edge"/>
          <c:yMode val="edge"/>
          <c:x val="0.38571475655749482"/>
          <c:y val="3.2567133582915644E-2"/>
        </c:manualLayout>
      </c:layout>
      <c:spPr>
        <a:noFill/>
        <a:ln w="25400">
          <a:noFill/>
        </a:ln>
      </c:spPr>
    </c:title>
    <c:plotArea>
      <c:layout>
        <c:manualLayout>
          <c:layoutTarget val="inner"/>
          <c:xMode val="edge"/>
          <c:yMode val="edge"/>
          <c:x val="0.1314287318640355"/>
          <c:y val="0.20306565645817926"/>
          <c:w val="0.82714386683996033"/>
          <c:h val="0.61111268311470923"/>
        </c:manualLayout>
      </c:layout>
      <c:scatterChart>
        <c:scatterStyle val="lineMarker"/>
        <c:ser>
          <c:idx val="1"/>
          <c:order val="0"/>
          <c:tx>
            <c:strRef>
              <c:f>Example!$C$13</c:f>
              <c:strCache>
                <c:ptCount val="1"/>
                <c:pt idx="0">
                  <c:v>Al</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7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Example!$D$10:$P$10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Example!$D$12:$AD$12</c:f>
              <c:numCache>
                <c:formatCode>0</c:formatCode>
                <c:ptCount val="27"/>
                <c:pt idx="0">
                  <c:v>7</c:v>
                </c:pt>
                <c:pt idx="1">
                  <c:v>8</c:v>
                </c:pt>
                <c:pt idx="2">
                  <c:v>10</c:v>
                </c:pt>
              </c:numCache>
            </c:numRef>
          </c:yVal>
        </c:ser>
        <c:axId val="98192000"/>
        <c:axId val="98222848"/>
      </c:scatterChart>
      <c:valAx>
        <c:axId val="98192000"/>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3857196393759701"/>
              <c:y val="0.89080688917974848"/>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222848"/>
        <c:crosses val="autoZero"/>
        <c:crossBetween val="midCat"/>
      </c:valAx>
      <c:valAx>
        <c:axId val="98222848"/>
        <c:scaling>
          <c:orientation val="minMax"/>
          <c:min val="2"/>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42890276268185E-2"/>
              <c:y val="0.45593987016081788"/>
            </c:manualLayout>
          </c:layout>
          <c:spPr>
            <a:noFill/>
            <a:ln w="25400">
              <a:noFill/>
            </a:ln>
          </c:spPr>
        </c:title>
        <c:numFmt formatCode="0" sourceLinked="1"/>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192000"/>
        <c:crosses val="autoZero"/>
        <c:crossBetween val="midCat"/>
      </c:valAx>
      <c:spPr>
        <a:solidFill>
          <a:srgbClr val="FFFFFF"/>
        </a:solidFill>
        <a:ln w="3175">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orientation="landscape" horizontalDpi="-3" verticalDpi="0"/>
  </c:printSettings>
</c:chartSpace>
</file>

<file path=xl/charts/chart7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Iron</a:t>
            </a:r>
          </a:p>
        </c:rich>
      </c:tx>
      <c:layout>
        <c:manualLayout>
          <c:xMode val="edge"/>
          <c:yMode val="edge"/>
          <c:x val="0.4557148420068175"/>
          <c:y val="3.2442748091603156E-2"/>
        </c:manualLayout>
      </c:layout>
      <c:spPr>
        <a:noFill/>
        <a:ln w="25400">
          <a:noFill/>
        </a:ln>
      </c:spPr>
    </c:title>
    <c:plotArea>
      <c:layout>
        <c:manualLayout>
          <c:layoutTarget val="inner"/>
          <c:xMode val="edge"/>
          <c:yMode val="edge"/>
          <c:x val="0.1314287318640355"/>
          <c:y val="0.19847328244274853"/>
          <c:w val="0.82714386683996033"/>
          <c:h val="0.61641221374045807"/>
        </c:manualLayout>
      </c:layout>
      <c:scatterChart>
        <c:scatterStyle val="lineMarker"/>
        <c:ser>
          <c:idx val="1"/>
          <c:order val="0"/>
          <c:tx>
            <c:strRef>
              <c:f>Example!$C$17</c:f>
              <c:strCache>
                <c:ptCount val="1"/>
                <c:pt idx="0">
                  <c:v>Fe</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Example!$D$10:$P$10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Example!$D$16:$AD$16</c:f>
              <c:numCache>
                <c:formatCode>0</c:formatCode>
                <c:ptCount val="27"/>
                <c:pt idx="0">
                  <c:v>31</c:v>
                </c:pt>
                <c:pt idx="1">
                  <c:v>44</c:v>
                </c:pt>
                <c:pt idx="2">
                  <c:v>35</c:v>
                </c:pt>
              </c:numCache>
            </c:numRef>
          </c:yVal>
        </c:ser>
        <c:axId val="98260480"/>
        <c:axId val="98262400"/>
      </c:scatterChart>
      <c:valAx>
        <c:axId val="98260480"/>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3857196393759701"/>
              <c:y val="0.8912213740458016"/>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262400"/>
        <c:crosses val="autoZero"/>
        <c:crossBetween val="midCat"/>
      </c:valAx>
      <c:valAx>
        <c:axId val="98262400"/>
        <c:scaling>
          <c:orientation val="minMax"/>
          <c:min val="10"/>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42890276268185E-2"/>
              <c:y val="0.45419847328244423"/>
            </c:manualLayout>
          </c:layout>
          <c:spPr>
            <a:noFill/>
            <a:ln w="25400">
              <a:noFill/>
            </a:ln>
          </c:spPr>
        </c:title>
        <c:numFmt formatCode="0" sourceLinked="1"/>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260480"/>
        <c:crosses val="autoZero"/>
        <c:crossBetween val="midCat"/>
      </c:valAx>
      <c:spPr>
        <a:solidFill>
          <a:srgbClr val="FFFFFF"/>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Copper</a:t>
            </a:r>
          </a:p>
        </c:rich>
      </c:tx>
      <c:layout>
        <c:manualLayout>
          <c:xMode val="edge"/>
          <c:yMode val="edge"/>
          <c:x val="0.42142908586837435"/>
          <c:y val="3.2380967439066072E-2"/>
        </c:manualLayout>
      </c:layout>
      <c:spPr>
        <a:noFill/>
        <a:ln w="25400">
          <a:noFill/>
        </a:ln>
      </c:spPr>
    </c:title>
    <c:plotArea>
      <c:layout>
        <c:manualLayout>
          <c:layoutTarget val="inner"/>
          <c:xMode val="edge"/>
          <c:yMode val="edge"/>
          <c:x val="0.1314287318640355"/>
          <c:y val="0.19809533021546297"/>
          <c:w val="0.82714386683996033"/>
          <c:h val="0.6171431441327867"/>
        </c:manualLayout>
      </c:layout>
      <c:scatterChart>
        <c:scatterStyle val="lineMarker"/>
        <c:ser>
          <c:idx val="1"/>
          <c:order val="0"/>
          <c:tx>
            <c:strRef>
              <c:f>Example!$C$19</c:f>
              <c:strCache>
                <c:ptCount val="1"/>
                <c:pt idx="0">
                  <c:v>Cu</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Example!$D$10:$P$10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Example!$D$18:$AD$18</c:f>
              <c:numCache>
                <c:formatCode>0</c:formatCode>
                <c:ptCount val="27"/>
                <c:pt idx="0">
                  <c:v>17</c:v>
                </c:pt>
                <c:pt idx="1">
                  <c:v>24</c:v>
                </c:pt>
                <c:pt idx="2">
                  <c:v>16</c:v>
                </c:pt>
              </c:numCache>
            </c:numRef>
          </c:yVal>
        </c:ser>
        <c:axId val="98382208"/>
        <c:axId val="98384128"/>
      </c:scatterChart>
      <c:valAx>
        <c:axId val="98382208"/>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3857196393759701"/>
              <c:y val="0.89142898596958053"/>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384128"/>
        <c:crosses val="autoZero"/>
        <c:crossBetween val="midCat"/>
      </c:valAx>
      <c:valAx>
        <c:axId val="98384128"/>
        <c:scaling>
          <c:orientation val="minMax"/>
          <c:min val="0"/>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42890276268185E-2"/>
              <c:y val="0.45523830693745682"/>
            </c:manualLayout>
          </c:layout>
          <c:spPr>
            <a:noFill/>
            <a:ln w="25400">
              <a:noFill/>
            </a:ln>
          </c:spPr>
        </c:title>
        <c:numFmt formatCode="0" sourceLinked="1"/>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382208"/>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Lead</a:t>
            </a:r>
          </a:p>
        </c:rich>
      </c:tx>
      <c:layout>
        <c:manualLayout>
          <c:xMode val="edge"/>
          <c:yMode val="edge"/>
          <c:x val="0.44650569264736789"/>
          <c:y val="3.2442748091603156E-2"/>
        </c:manualLayout>
      </c:layout>
      <c:spPr>
        <a:noFill/>
        <a:ln w="25400">
          <a:noFill/>
        </a:ln>
      </c:spPr>
    </c:title>
    <c:plotArea>
      <c:layout>
        <c:manualLayout>
          <c:layoutTarget val="inner"/>
          <c:xMode val="edge"/>
          <c:yMode val="edge"/>
          <c:x val="0.1569189335182451"/>
          <c:y val="0.19847328244274853"/>
          <c:w val="0.80171309670230251"/>
          <c:h val="0.61641221374045807"/>
        </c:manualLayout>
      </c:layout>
      <c:scatterChart>
        <c:scatterStyle val="lineMarker"/>
        <c:ser>
          <c:idx val="1"/>
          <c:order val="0"/>
          <c:tx>
            <c:strRef>
              <c:f>Example!$C$21</c:f>
              <c:strCache>
                <c:ptCount val="1"/>
                <c:pt idx="0">
                  <c:v>Pb</c:v>
                </c:pt>
              </c:strCache>
            </c:strRef>
          </c:tx>
          <c:spPr>
            <a:ln w="28575">
              <a:noFill/>
            </a:ln>
          </c:spPr>
          <c:marker>
            <c:symbol val="square"/>
            <c:size val="5"/>
            <c:spPr>
              <a:solidFill>
                <a:srgbClr val="FF00FF"/>
              </a:solidFill>
              <a:ln>
                <a:solidFill>
                  <a:srgbClr val="FF00FF"/>
                </a:solidFill>
                <a:prstDash val="solid"/>
              </a:ln>
            </c:spPr>
          </c:marker>
          <c:dLbls>
            <c:numFmt formatCode="0" sourceLinked="0"/>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Example!$D$10:$P$10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Example!$D$20:$AD$20</c:f>
              <c:numCache>
                <c:formatCode>0</c:formatCode>
                <c:ptCount val="27"/>
                <c:pt idx="0">
                  <c:v>1076</c:v>
                </c:pt>
                <c:pt idx="1">
                  <c:v>2718</c:v>
                </c:pt>
                <c:pt idx="2">
                  <c:v>3352</c:v>
                </c:pt>
              </c:numCache>
            </c:numRef>
          </c:yVal>
        </c:ser>
        <c:axId val="98429568"/>
        <c:axId val="98452224"/>
      </c:scatterChart>
      <c:valAx>
        <c:axId val="98429568"/>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5221183568439499"/>
              <c:y val="0.8912213740458016"/>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452224"/>
        <c:crosses val="autoZero"/>
        <c:crossBetween val="midCat"/>
      </c:valAx>
      <c:valAx>
        <c:axId val="98452224"/>
        <c:scaling>
          <c:orientation val="minMax"/>
          <c:min val="1000"/>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04179425878654E-2"/>
              <c:y val="0.45419847328244423"/>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429568"/>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Tin</a:t>
            </a:r>
          </a:p>
        </c:rich>
      </c:tx>
      <c:layout>
        <c:manualLayout>
          <c:xMode val="edge"/>
          <c:yMode val="edge"/>
          <c:x val="0.46362412175845003"/>
          <c:y val="3.2504878742732654E-2"/>
        </c:manualLayout>
      </c:layout>
      <c:spPr>
        <a:noFill/>
        <a:ln w="25400">
          <a:noFill/>
        </a:ln>
      </c:spPr>
    </c:title>
    <c:plotArea>
      <c:layout>
        <c:manualLayout>
          <c:layoutTarget val="inner"/>
          <c:xMode val="edge"/>
          <c:yMode val="edge"/>
          <c:x val="0.15121279048121791"/>
          <c:y val="0.19885337583789425"/>
          <c:w val="0.8074192397393295"/>
          <c:h val="0.61568064442117376"/>
        </c:manualLayout>
      </c:layout>
      <c:scatterChart>
        <c:scatterStyle val="lineMarker"/>
        <c:ser>
          <c:idx val="1"/>
          <c:order val="0"/>
          <c:tx>
            <c:strRef>
              <c:f>Example!$C$23</c:f>
              <c:strCache>
                <c:ptCount val="1"/>
                <c:pt idx="0">
                  <c:v>Sn</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Example!$D$10:$P$10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Example!$D$22:$AD$22</c:f>
              <c:numCache>
                <c:formatCode>0</c:formatCode>
                <c:ptCount val="27"/>
                <c:pt idx="0">
                  <c:v>3</c:v>
                </c:pt>
                <c:pt idx="1">
                  <c:v>0</c:v>
                </c:pt>
                <c:pt idx="2">
                  <c:v>5</c:v>
                </c:pt>
              </c:numCache>
            </c:numRef>
          </c:yVal>
        </c:ser>
        <c:axId val="98498048"/>
        <c:axId val="98499968"/>
      </c:scatterChart>
      <c:valAx>
        <c:axId val="98498048"/>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935876416588283"/>
              <c:y val="0.89101608788902309"/>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499968"/>
        <c:crosses val="autoZero"/>
        <c:crossBetween val="midCat"/>
      </c:valAx>
      <c:valAx>
        <c:axId val="98499968"/>
        <c:scaling>
          <c:orientation val="minMax"/>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04179425878654E-2"/>
              <c:y val="0.45506830239825796"/>
            </c:manualLayout>
          </c:layout>
          <c:spPr>
            <a:noFill/>
            <a:ln w="25400">
              <a:noFill/>
            </a:ln>
          </c:spPr>
        </c:title>
        <c:numFmt formatCode="0.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498048"/>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Nickel</a:t>
            </a:r>
          </a:p>
        </c:rich>
      </c:tx>
      <c:layout>
        <c:manualLayout>
          <c:xMode val="edge"/>
          <c:yMode val="edge"/>
          <c:x val="0.43449290040493832"/>
          <c:y val="3.2442748091603177E-2"/>
        </c:manualLayout>
      </c:layout>
      <c:spPr>
        <a:noFill/>
        <a:ln w="25400">
          <a:noFill/>
        </a:ln>
      </c:spPr>
    </c:title>
    <c:plotArea>
      <c:layout>
        <c:manualLayout>
          <c:layoutTarget val="inner"/>
          <c:xMode val="edge"/>
          <c:yMode val="edge"/>
          <c:x val="0.14171153059361091"/>
          <c:y val="0.20229007633587789"/>
          <c:w val="0.71925286282417611"/>
          <c:h val="0.48664122137404697"/>
        </c:manualLayout>
      </c:layout>
      <c:lineChart>
        <c:grouping val="standard"/>
        <c:ser>
          <c:idx val="1"/>
          <c:order val="0"/>
          <c:tx>
            <c:strRef>
              <c:f>Trending!$C$27</c:f>
              <c:strCache>
                <c:ptCount val="1"/>
                <c:pt idx="0">
                  <c:v>Ni</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2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cat>
            <c:numRef>
              <c:f>Trending!$D$7:$AD$7</c:f>
              <c:numCache>
                <c:formatCode>yyyy\-mm\-dd</c:formatCode>
                <c:ptCount val="27"/>
                <c:pt idx="0">
                  <c:v>40909</c:v>
                </c:pt>
                <c:pt idx="1">
                  <c:v>41021</c:v>
                </c:pt>
                <c:pt idx="2">
                  <c:v>41157</c:v>
                </c:pt>
              </c:numCache>
            </c:numRef>
          </c:cat>
          <c:val>
            <c:numRef>
              <c:f>Trending!$D$27:$P$27</c:f>
              <c:numCache>
                <c:formatCode>0.00</c:formatCode>
                <c:ptCount val="13"/>
                <c:pt idx="0">
                  <c:v>46.680497925314022</c:v>
                </c:pt>
                <c:pt idx="1">
                  <c:v>30.068728522337096</c:v>
                </c:pt>
                <c:pt idx="2">
                  <c:v>21.333333333333336</c:v>
                </c:pt>
                <c:pt idx="3">
                  <c:v>0</c:v>
                </c:pt>
                <c:pt idx="4">
                  <c:v>0</c:v>
                </c:pt>
                <c:pt idx="5">
                  <c:v>0</c:v>
                </c:pt>
                <c:pt idx="6">
                  <c:v>0</c:v>
                </c:pt>
                <c:pt idx="7">
                  <c:v>0</c:v>
                </c:pt>
                <c:pt idx="8">
                  <c:v>0</c:v>
                </c:pt>
                <c:pt idx="9">
                  <c:v>0</c:v>
                </c:pt>
                <c:pt idx="10">
                  <c:v>0</c:v>
                </c:pt>
                <c:pt idx="11">
                  <c:v>0</c:v>
                </c:pt>
                <c:pt idx="12">
                  <c:v>0</c:v>
                </c:pt>
              </c:numCache>
            </c:numRef>
          </c:val>
        </c:ser>
        <c:marker val="1"/>
        <c:axId val="69729664"/>
        <c:axId val="69756416"/>
      </c:lineChart>
      <c:catAx>
        <c:axId val="69729664"/>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98940238132268"/>
              <c:y val="0.88167938931297718"/>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69756416"/>
        <c:crosses val="autoZero"/>
        <c:lblAlgn val="ctr"/>
        <c:lblOffset val="100"/>
        <c:tickLblSkip val="1"/>
        <c:tickMarkSkip val="1"/>
      </c:catAx>
      <c:valAx>
        <c:axId val="69756416"/>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01123408288692E-2"/>
              <c:y val="0.31106870229007777"/>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9729664"/>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Molybdenum</a:t>
            </a:r>
          </a:p>
        </c:rich>
      </c:tx>
      <c:layout>
        <c:manualLayout>
          <c:xMode val="edge"/>
          <c:yMode val="edge"/>
          <c:x val="0.36609756636194896"/>
          <c:y val="3.2504878742732654E-2"/>
        </c:manualLayout>
      </c:layout>
      <c:spPr>
        <a:noFill/>
        <a:ln w="25400">
          <a:noFill/>
        </a:ln>
      </c:spPr>
    </c:title>
    <c:plotArea>
      <c:layout>
        <c:manualLayout>
          <c:layoutTarget val="inner"/>
          <c:xMode val="edge"/>
          <c:yMode val="edge"/>
          <c:x val="0.1438749190760964"/>
          <c:y val="0.19885337583789425"/>
          <c:w val="0.81339186923218865"/>
          <c:h val="0.60994448934892465"/>
        </c:manualLayout>
      </c:layout>
      <c:scatterChart>
        <c:scatterStyle val="lineMarker"/>
        <c:ser>
          <c:idx val="1"/>
          <c:order val="0"/>
          <c:tx>
            <c:strRef>
              <c:f>Example!$C$25</c:f>
              <c:strCache>
                <c:ptCount val="1"/>
                <c:pt idx="0">
                  <c:v>Mo</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linear"/>
          </c:trendline>
          <c:xVal>
            <c:numRef>
              <c:f>Example!$D$10:$P$10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Example!$D$24:$AD$24</c:f>
              <c:numCache>
                <c:formatCode>0</c:formatCode>
                <c:ptCount val="27"/>
                <c:pt idx="0">
                  <c:v>2</c:v>
                </c:pt>
                <c:pt idx="1">
                  <c:v>3</c:v>
                </c:pt>
                <c:pt idx="2">
                  <c:v>2</c:v>
                </c:pt>
              </c:numCache>
            </c:numRef>
          </c:yVal>
        </c:ser>
        <c:dLbls>
          <c:showVal val="1"/>
        </c:dLbls>
        <c:axId val="90288512"/>
        <c:axId val="90290432"/>
      </c:scatterChart>
      <c:valAx>
        <c:axId val="90288512"/>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444529457170329"/>
              <c:y val="0.89101608788902309"/>
            </c:manualLayout>
          </c:layout>
          <c:spPr>
            <a:noFill/>
            <a:ln w="25400">
              <a:noFill/>
            </a:ln>
          </c:spPr>
        </c:title>
        <c:numFmt formatCode="0" sourceLinked="0"/>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90290432"/>
        <c:crosses val="autoZero"/>
        <c:crossBetween val="midCat"/>
      </c:valAx>
      <c:valAx>
        <c:axId val="90290432"/>
        <c:scaling>
          <c:orientation val="minMax"/>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065578836097351E-2"/>
              <c:y val="0.45124419901675916"/>
            </c:manualLayout>
          </c:layout>
          <c:spPr>
            <a:noFill/>
            <a:ln w="25400">
              <a:noFill/>
            </a:ln>
          </c:spPr>
        </c:title>
        <c:numFmt formatCode="0.0" sourceLinked="0"/>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90288512"/>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Nickel</a:t>
            </a:r>
          </a:p>
        </c:rich>
      </c:tx>
      <c:layout>
        <c:manualLayout>
          <c:xMode val="edge"/>
          <c:yMode val="edge"/>
          <c:x val="0.43509340657331375"/>
          <c:y val="3.2442748091603156E-2"/>
        </c:manualLayout>
      </c:layout>
      <c:spPr>
        <a:noFill/>
        <a:ln w="25400">
          <a:noFill/>
        </a:ln>
      </c:spPr>
    </c:title>
    <c:plotArea>
      <c:layout>
        <c:manualLayout>
          <c:layoutTarget val="inner"/>
          <c:xMode val="edge"/>
          <c:yMode val="edge"/>
          <c:x val="0.13837396864790635"/>
          <c:y val="0.19847328244274853"/>
          <c:w val="0.82025806157264058"/>
          <c:h val="0.61641221374045807"/>
        </c:manualLayout>
      </c:layout>
      <c:scatterChart>
        <c:scatterStyle val="lineMarker"/>
        <c:ser>
          <c:idx val="1"/>
          <c:order val="0"/>
          <c:tx>
            <c:strRef>
              <c:f>Example!$C$27</c:f>
              <c:strCache>
                <c:ptCount val="1"/>
                <c:pt idx="0">
                  <c:v>Ni</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Example!$D$10:$P$10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Example!$D$26:$AD$26</c:f>
              <c:numCache>
                <c:formatCode>0</c:formatCode>
                <c:ptCount val="27"/>
                <c:pt idx="0">
                  <c:v>9</c:v>
                </c:pt>
                <c:pt idx="1">
                  <c:v>14</c:v>
                </c:pt>
                <c:pt idx="2">
                  <c:v>16</c:v>
                </c:pt>
              </c:numCache>
            </c:numRef>
          </c:yVal>
        </c:ser>
        <c:axId val="98438144"/>
        <c:axId val="98608256"/>
      </c:scatterChart>
      <c:valAx>
        <c:axId val="98438144"/>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222608536959834"/>
              <c:y val="0.8912213740458016"/>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608256"/>
        <c:crosses val="autoZero"/>
        <c:crossBetween val="midCat"/>
      </c:valAx>
      <c:valAx>
        <c:axId val="98608256"/>
        <c:scaling>
          <c:orientation val="minMax"/>
          <c:min val="1"/>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04179425878654E-2"/>
              <c:y val="0.45419847328244423"/>
            </c:manualLayout>
          </c:layout>
          <c:spPr>
            <a:noFill/>
            <a:ln w="25400">
              <a:noFill/>
            </a:ln>
          </c:spPr>
        </c:title>
        <c:numFmt formatCode="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438144"/>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Manganese</a:t>
            </a:r>
          </a:p>
        </c:rich>
      </c:tx>
      <c:layout>
        <c:manualLayout>
          <c:xMode val="edge"/>
          <c:yMode val="edge"/>
          <c:x val="0.3823115834808149"/>
          <c:y val="3.2442748091603156E-2"/>
        </c:manualLayout>
      </c:layout>
      <c:spPr>
        <a:noFill/>
        <a:ln w="25400">
          <a:noFill/>
        </a:ln>
      </c:spPr>
    </c:title>
    <c:plotArea>
      <c:layout>
        <c:manualLayout>
          <c:layoutTarget val="inner"/>
          <c:xMode val="edge"/>
          <c:yMode val="edge"/>
          <c:x val="0.13837396864790635"/>
          <c:y val="0.19847328244274853"/>
          <c:w val="0.82025806157264058"/>
          <c:h val="0.61641221374045807"/>
        </c:manualLayout>
      </c:layout>
      <c:scatterChart>
        <c:scatterStyle val="lineMarker"/>
        <c:ser>
          <c:idx val="1"/>
          <c:order val="0"/>
          <c:tx>
            <c:strRef>
              <c:f>Example!$C$29</c:f>
              <c:strCache>
                <c:ptCount val="1"/>
                <c:pt idx="0">
                  <c:v>Mn</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xVal>
            <c:numRef>
              <c:f>Example!$D$10:$P$10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Example!$D$28:$AD$28</c:f>
              <c:numCache>
                <c:formatCode>0</c:formatCode>
                <c:ptCount val="27"/>
                <c:pt idx="0">
                  <c:v>1</c:v>
                </c:pt>
                <c:pt idx="1">
                  <c:v>1</c:v>
                </c:pt>
                <c:pt idx="2">
                  <c:v>1</c:v>
                </c:pt>
              </c:numCache>
            </c:numRef>
          </c:yVal>
        </c:ser>
        <c:axId val="98714752"/>
        <c:axId val="98716672"/>
      </c:scatterChart>
      <c:valAx>
        <c:axId val="98714752"/>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222608536959834"/>
              <c:y val="0.8912213740458016"/>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716672"/>
        <c:crosses val="autoZero"/>
        <c:crossBetween val="midCat"/>
      </c:valAx>
      <c:valAx>
        <c:axId val="98716672"/>
        <c:scaling>
          <c:orientation val="minMax"/>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04179425878654E-2"/>
              <c:y val="0.45419847328244423"/>
            </c:manualLayout>
          </c:layout>
          <c:spPr>
            <a:noFill/>
            <a:ln w="25400">
              <a:noFill/>
            </a:ln>
          </c:spPr>
        </c:title>
        <c:numFmt formatCode="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714752"/>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Potassium</a:t>
            </a:r>
          </a:p>
        </c:rich>
      </c:tx>
      <c:layout>
        <c:manualLayout>
          <c:xMode val="edge"/>
          <c:yMode val="edge"/>
          <c:x val="0.39031413689951033"/>
          <c:y val="3.2380967439066072E-2"/>
        </c:manualLayout>
      </c:layout>
      <c:spPr>
        <a:noFill/>
        <a:ln w="25400">
          <a:noFill/>
        </a:ln>
      </c:spPr>
    </c:title>
    <c:plotArea>
      <c:layout>
        <c:manualLayout>
          <c:layoutTarget val="inner"/>
          <c:xMode val="edge"/>
          <c:yMode val="edge"/>
          <c:x val="0.1438749190760964"/>
          <c:y val="0.19809533021546297"/>
          <c:w val="0.81339186923218865"/>
          <c:h val="0.61142885576118799"/>
        </c:manualLayout>
      </c:layout>
      <c:scatterChart>
        <c:scatterStyle val="lineMarker"/>
        <c:ser>
          <c:idx val="1"/>
          <c:order val="0"/>
          <c:tx>
            <c:strRef>
              <c:f>Example!$C$35</c:f>
              <c:strCache>
                <c:ptCount val="1"/>
                <c:pt idx="0">
                  <c:v>K</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xVal>
            <c:numRef>
              <c:f>Example!$D$10:$P$10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Example!$D$34:$AD$34</c:f>
              <c:numCache>
                <c:formatCode>0</c:formatCode>
                <c:ptCount val="27"/>
                <c:pt idx="0">
                  <c:v>2</c:v>
                </c:pt>
                <c:pt idx="1">
                  <c:v>5</c:v>
                </c:pt>
                <c:pt idx="2">
                  <c:v>0</c:v>
                </c:pt>
              </c:numCache>
            </c:numRef>
          </c:yVal>
        </c:ser>
        <c:axId val="98754560"/>
        <c:axId val="98756480"/>
      </c:scatterChart>
      <c:valAx>
        <c:axId val="98754560"/>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444529457170329"/>
              <c:y val="0.89142898596958053"/>
            </c:manualLayout>
          </c:layout>
          <c:spPr>
            <a:noFill/>
            <a:ln w="25400">
              <a:noFill/>
            </a:ln>
          </c:spPr>
        </c:title>
        <c:numFmt formatCode="0" sourceLinked="0"/>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98756480"/>
        <c:crosses val="autoZero"/>
        <c:crossBetween val="midCat"/>
      </c:valAx>
      <c:valAx>
        <c:axId val="98756480"/>
        <c:scaling>
          <c:orientation val="minMax"/>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065578836097351E-2"/>
              <c:y val="0.45142878135639114"/>
            </c:manualLayout>
          </c:layout>
          <c:spPr>
            <a:noFill/>
            <a:ln w="25400">
              <a:noFill/>
            </a:ln>
          </c:spPr>
        </c:title>
        <c:numFmt formatCode="0.0" sourceLinked="0"/>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98754560"/>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Boron</a:t>
            </a:r>
          </a:p>
        </c:rich>
      </c:tx>
      <c:layout>
        <c:manualLayout>
          <c:xMode val="edge"/>
          <c:yMode val="edge"/>
          <c:x val="0.43509340657331375"/>
          <c:y val="3.2442748091603156E-2"/>
        </c:manualLayout>
      </c:layout>
      <c:spPr>
        <a:noFill/>
        <a:ln w="25400">
          <a:noFill/>
        </a:ln>
      </c:spPr>
    </c:title>
    <c:plotArea>
      <c:layout>
        <c:manualLayout>
          <c:layoutTarget val="inner"/>
          <c:xMode val="edge"/>
          <c:yMode val="edge"/>
          <c:x val="0.13837396864790635"/>
          <c:y val="0.19847328244274853"/>
          <c:w val="0.82025806157264058"/>
          <c:h val="0.61641221374045807"/>
        </c:manualLayout>
      </c:layout>
      <c:scatterChart>
        <c:scatterStyle val="lineMarker"/>
        <c:ser>
          <c:idx val="1"/>
          <c:order val="0"/>
          <c:tx>
            <c:strRef>
              <c:f>Example!$C$37</c:f>
              <c:strCache>
                <c:ptCount val="1"/>
                <c:pt idx="0">
                  <c:v>B</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xVal>
            <c:numRef>
              <c:f>Example!$D$10:$P$10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Example!$D$36:$AD$36</c:f>
              <c:numCache>
                <c:formatCode>0</c:formatCode>
                <c:ptCount val="27"/>
                <c:pt idx="0">
                  <c:v>1</c:v>
                </c:pt>
                <c:pt idx="1">
                  <c:v>0</c:v>
                </c:pt>
                <c:pt idx="2">
                  <c:v>1</c:v>
                </c:pt>
              </c:numCache>
            </c:numRef>
          </c:yVal>
        </c:ser>
        <c:axId val="98531200"/>
        <c:axId val="98762752"/>
      </c:scatterChart>
      <c:valAx>
        <c:axId val="98531200"/>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222608536959834"/>
              <c:y val="0.8912213740458016"/>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762752"/>
        <c:crosses val="autoZero"/>
        <c:crossBetween val="midCat"/>
      </c:valAx>
      <c:valAx>
        <c:axId val="98762752"/>
        <c:scaling>
          <c:orientation val="minMax"/>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04179425878654E-2"/>
              <c:y val="0.45419847328244423"/>
            </c:manualLayout>
          </c:layout>
          <c:spPr>
            <a:noFill/>
            <a:ln w="25400">
              <a:noFill/>
            </a:ln>
          </c:spPr>
        </c:title>
        <c:numFmt formatCode="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531200"/>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Silicon</a:t>
            </a:r>
          </a:p>
        </c:rich>
      </c:tx>
      <c:layout>
        <c:manualLayout>
          <c:xMode val="edge"/>
          <c:yMode val="edge"/>
          <c:x val="0.42796072777703104"/>
          <c:y val="3.2442748091603156E-2"/>
        </c:manualLayout>
      </c:layout>
      <c:spPr>
        <a:noFill/>
        <a:ln w="25400">
          <a:noFill/>
        </a:ln>
      </c:spPr>
    </c:title>
    <c:plotArea>
      <c:layout>
        <c:manualLayout>
          <c:layoutTarget val="inner"/>
          <c:xMode val="edge"/>
          <c:yMode val="edge"/>
          <c:x val="0.15121279048121791"/>
          <c:y val="0.19847328244274853"/>
          <c:w val="0.8074192397393295"/>
          <c:h val="0.61641221374045807"/>
        </c:manualLayout>
      </c:layout>
      <c:scatterChart>
        <c:scatterStyle val="lineMarker"/>
        <c:ser>
          <c:idx val="1"/>
          <c:order val="0"/>
          <c:tx>
            <c:strRef>
              <c:f>Example!$C$39</c:f>
              <c:strCache>
                <c:ptCount val="1"/>
                <c:pt idx="0">
                  <c:v>Si</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Example!$D$10:$P$10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Example!$D$38:$AD$38</c:f>
              <c:numCache>
                <c:formatCode>0</c:formatCode>
                <c:ptCount val="27"/>
                <c:pt idx="0">
                  <c:v>13</c:v>
                </c:pt>
                <c:pt idx="1">
                  <c:v>14</c:v>
                </c:pt>
                <c:pt idx="2">
                  <c:v>9</c:v>
                </c:pt>
              </c:numCache>
            </c:numRef>
          </c:yVal>
        </c:ser>
        <c:axId val="98808576"/>
        <c:axId val="98810496"/>
      </c:scatterChart>
      <c:valAx>
        <c:axId val="98808576"/>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935876416588283"/>
              <c:y val="0.8912213740458016"/>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810496"/>
        <c:crosses val="autoZero"/>
        <c:crossBetween val="midCat"/>
      </c:valAx>
      <c:valAx>
        <c:axId val="98810496"/>
        <c:scaling>
          <c:orientation val="minMax"/>
          <c:min val="1"/>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04179425878654E-2"/>
              <c:y val="0.45419847328244423"/>
            </c:manualLayout>
          </c:layout>
          <c:spPr>
            <a:noFill/>
            <a:ln w="25400">
              <a:noFill/>
            </a:ln>
          </c:spPr>
        </c:title>
        <c:numFmt formatCode="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808576"/>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Sodium</a:t>
            </a:r>
          </a:p>
        </c:rich>
      </c:tx>
      <c:layout>
        <c:manualLayout>
          <c:xMode val="edge"/>
          <c:yMode val="edge"/>
          <c:x val="0.41880421988487659"/>
          <c:y val="3.2442748091603156E-2"/>
        </c:manualLayout>
      </c:layout>
      <c:spPr>
        <a:noFill/>
        <a:ln w="25400">
          <a:noFill/>
        </a:ln>
      </c:spPr>
    </c:title>
    <c:plotArea>
      <c:layout>
        <c:manualLayout>
          <c:layoutTarget val="inner"/>
          <c:xMode val="edge"/>
          <c:yMode val="edge"/>
          <c:x val="0.1438749190760964"/>
          <c:y val="0.19847328244274853"/>
          <c:w val="0.81339186923218865"/>
          <c:h val="0.6106870229007636"/>
        </c:manualLayout>
      </c:layout>
      <c:scatterChart>
        <c:scatterStyle val="lineMarker"/>
        <c:ser>
          <c:idx val="1"/>
          <c:order val="0"/>
          <c:tx>
            <c:strRef>
              <c:f>Example!$C$41</c:f>
              <c:strCache>
                <c:ptCount val="1"/>
                <c:pt idx="0">
                  <c:v>Na</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xVal>
            <c:numRef>
              <c:f>Example!$D$10:$P$10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Example!$D$40:$AD$40</c:f>
              <c:numCache>
                <c:formatCode>0</c:formatCode>
                <c:ptCount val="27"/>
                <c:pt idx="0">
                  <c:v>1</c:v>
                </c:pt>
                <c:pt idx="1">
                  <c:v>1</c:v>
                </c:pt>
                <c:pt idx="2">
                  <c:v>0</c:v>
                </c:pt>
              </c:numCache>
            </c:numRef>
          </c:yVal>
        </c:ser>
        <c:axId val="98867840"/>
        <c:axId val="98870016"/>
      </c:scatterChart>
      <c:valAx>
        <c:axId val="98867840"/>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444529457170329"/>
              <c:y val="0.8912213740458016"/>
            </c:manualLayout>
          </c:layout>
          <c:spPr>
            <a:noFill/>
            <a:ln w="25400">
              <a:noFill/>
            </a:ln>
          </c:spPr>
        </c:title>
        <c:numFmt formatCode="0" sourceLinked="0"/>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98870016"/>
        <c:crosses val="autoZero"/>
        <c:crossBetween val="midCat"/>
      </c:valAx>
      <c:valAx>
        <c:axId val="98870016"/>
        <c:scaling>
          <c:orientation val="minMax"/>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065578836097351E-2"/>
              <c:y val="0.45229007633587787"/>
            </c:manualLayout>
          </c:layout>
          <c:spPr>
            <a:noFill/>
            <a:ln w="25400">
              <a:noFill/>
            </a:ln>
          </c:spPr>
        </c:title>
        <c:numFmt formatCode="0.0" sourceLinked="0"/>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98867840"/>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Calcium</a:t>
            </a:r>
          </a:p>
        </c:rich>
      </c:tx>
      <c:layout>
        <c:manualLayout>
          <c:xMode val="edge"/>
          <c:yMode val="edge"/>
          <c:x val="0.41428622000619769"/>
          <c:y val="3.2319421636820535E-2"/>
        </c:manualLayout>
      </c:layout>
      <c:spPr>
        <a:noFill/>
        <a:ln w="25400">
          <a:noFill/>
        </a:ln>
      </c:spPr>
    </c:title>
    <c:plotArea>
      <c:layout>
        <c:manualLayout>
          <c:layoutTarget val="inner"/>
          <c:xMode val="edge"/>
          <c:yMode val="edge"/>
          <c:x val="0.14714303676082258"/>
          <c:y val="0.1996199571685974"/>
          <c:w val="0.81142956194317362"/>
          <c:h val="0.66349871477943456"/>
        </c:manualLayout>
      </c:layout>
      <c:scatterChart>
        <c:scatterStyle val="lineMarker"/>
        <c:ser>
          <c:idx val="1"/>
          <c:order val="0"/>
          <c:tx>
            <c:strRef>
              <c:f>Example!$C$43</c:f>
              <c:strCache>
                <c:ptCount val="1"/>
                <c:pt idx="0">
                  <c:v>Ca</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Example!$D$10:$P$10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Example!$D$42:$AD$42</c:f>
              <c:numCache>
                <c:formatCode>0</c:formatCode>
                <c:ptCount val="27"/>
                <c:pt idx="0">
                  <c:v>22</c:v>
                </c:pt>
                <c:pt idx="1">
                  <c:v>12</c:v>
                </c:pt>
                <c:pt idx="2">
                  <c:v>8</c:v>
                </c:pt>
              </c:numCache>
            </c:numRef>
          </c:yVal>
        </c:ser>
        <c:axId val="98891264"/>
        <c:axId val="98893184"/>
      </c:scatterChart>
      <c:valAx>
        <c:axId val="98891264"/>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714340297220645"/>
              <c:y val="0.89163580868640313"/>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893184"/>
        <c:crosses val="autoZero"/>
        <c:crossBetween val="midCat"/>
      </c:valAx>
      <c:valAx>
        <c:axId val="98893184"/>
        <c:scaling>
          <c:orientation val="minMax"/>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42890276268185E-2"/>
              <c:y val="0.47908789720463518"/>
            </c:manualLayout>
          </c:layout>
          <c:spPr>
            <a:noFill/>
            <a:ln w="25400">
              <a:noFill/>
            </a:ln>
          </c:spPr>
        </c:title>
        <c:numFmt formatCode="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891264"/>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Magnesium</a:t>
            </a:r>
          </a:p>
        </c:rich>
      </c:tx>
      <c:layout>
        <c:manualLayout>
          <c:xMode val="edge"/>
          <c:yMode val="edge"/>
          <c:x val="0.3800004638677556"/>
          <c:y val="3.2319421636820535E-2"/>
        </c:manualLayout>
      </c:layout>
      <c:spPr>
        <a:noFill/>
        <a:ln w="25400">
          <a:noFill/>
        </a:ln>
      </c:spPr>
    </c:title>
    <c:plotArea>
      <c:layout>
        <c:manualLayout>
          <c:layoutTarget val="inner"/>
          <c:xMode val="edge"/>
          <c:yMode val="edge"/>
          <c:x val="0.13857159772621097"/>
          <c:y val="0.1996199571685974"/>
          <c:w val="0.82000100097778461"/>
          <c:h val="0.61597015354881779"/>
        </c:manualLayout>
      </c:layout>
      <c:scatterChart>
        <c:scatterStyle val="lineMarker"/>
        <c:ser>
          <c:idx val="1"/>
          <c:order val="0"/>
          <c:tx>
            <c:strRef>
              <c:f>Example!$C$45</c:f>
              <c:strCache>
                <c:ptCount val="1"/>
                <c:pt idx="0">
                  <c:v>Mg</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xVal>
            <c:numRef>
              <c:f>Example!$D$10:$P$10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Example!$D$44:$AD$44</c:f>
              <c:numCache>
                <c:formatCode>0</c:formatCode>
                <c:ptCount val="27"/>
                <c:pt idx="0">
                  <c:v>3</c:v>
                </c:pt>
                <c:pt idx="1">
                  <c:v>4</c:v>
                </c:pt>
                <c:pt idx="2">
                  <c:v>3</c:v>
                </c:pt>
              </c:numCache>
            </c:numRef>
          </c:yVal>
        </c:ser>
        <c:axId val="98999680"/>
        <c:axId val="99018240"/>
      </c:scatterChart>
      <c:valAx>
        <c:axId val="98999680"/>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285768345490167"/>
              <c:y val="0.89163580868640313"/>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9018240"/>
        <c:crosses val="autoZero"/>
        <c:crossBetween val="midCat"/>
      </c:valAx>
      <c:valAx>
        <c:axId val="99018240"/>
        <c:scaling>
          <c:orientation val="minMax"/>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42890276268185E-2"/>
              <c:y val="0.45627418781393686"/>
            </c:manualLayout>
          </c:layout>
          <c:spPr>
            <a:noFill/>
            <a:ln w="25400">
              <a:noFill/>
            </a:ln>
          </c:spPr>
        </c:title>
        <c:numFmt formatCode="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999680"/>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Phosphorus</a:t>
            </a:r>
          </a:p>
        </c:rich>
      </c:tx>
      <c:layout>
        <c:manualLayout>
          <c:xMode val="edge"/>
          <c:yMode val="edge"/>
          <c:x val="0.37375236892527375"/>
          <c:y val="3.2442748091603156E-2"/>
        </c:manualLayout>
      </c:layout>
      <c:spPr>
        <a:noFill/>
        <a:ln w="25400">
          <a:noFill/>
        </a:ln>
      </c:spPr>
    </c:title>
    <c:plotArea>
      <c:layout>
        <c:manualLayout>
          <c:layoutTarget val="inner"/>
          <c:xMode val="edge"/>
          <c:yMode val="edge"/>
          <c:x val="0.1569189335182451"/>
          <c:y val="0.19847328244274853"/>
          <c:w val="0.80171309670230251"/>
          <c:h val="0.61641221374045807"/>
        </c:manualLayout>
      </c:layout>
      <c:scatterChart>
        <c:scatterStyle val="lineMarker"/>
        <c:ser>
          <c:idx val="1"/>
          <c:order val="0"/>
          <c:tx>
            <c:strRef>
              <c:f>Example!$C$47</c:f>
              <c:strCache>
                <c:ptCount val="1"/>
                <c:pt idx="0">
                  <c:v>P</c:v>
                </c:pt>
              </c:strCache>
            </c:strRef>
          </c:tx>
          <c:spPr>
            <a:ln w="28575">
              <a:noFill/>
            </a:ln>
          </c:spPr>
          <c:marker>
            <c:symbol val="square"/>
            <c:size val="5"/>
            <c:spPr>
              <a:solidFill>
                <a:srgbClr val="FF00FF"/>
              </a:solidFill>
              <a:ln>
                <a:solidFill>
                  <a:srgbClr val="FF00FF"/>
                </a:solidFill>
                <a:prstDash val="solid"/>
              </a:ln>
            </c:spPr>
          </c:marker>
          <c:dLbls>
            <c:numFmt formatCode="0" sourceLinked="0"/>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Example!$D$10:$P$10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Example!$D$46:$AD$46</c:f>
              <c:numCache>
                <c:formatCode>0</c:formatCode>
                <c:ptCount val="27"/>
                <c:pt idx="0">
                  <c:v>8</c:v>
                </c:pt>
                <c:pt idx="1">
                  <c:v>0</c:v>
                </c:pt>
                <c:pt idx="2">
                  <c:v>0</c:v>
                </c:pt>
              </c:numCache>
            </c:numRef>
          </c:yVal>
        </c:ser>
        <c:axId val="98941184"/>
        <c:axId val="99029376"/>
      </c:scatterChart>
      <c:valAx>
        <c:axId val="98941184"/>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5221183568439499"/>
              <c:y val="0.8912213740458016"/>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9029376"/>
        <c:crosses val="autoZero"/>
        <c:crossBetween val="midCat"/>
      </c:valAx>
      <c:valAx>
        <c:axId val="99029376"/>
        <c:scaling>
          <c:orientation val="minMax"/>
          <c:min val="0"/>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04179425878654E-2"/>
              <c:y val="0.45419847328244423"/>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8941184"/>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50" b="1" i="0" u="none" strike="noStrike" baseline="0">
                <a:solidFill>
                  <a:srgbClr val="000000"/>
                </a:solidFill>
                <a:latin typeface="Arial"/>
                <a:ea typeface="Arial"/>
                <a:cs typeface="Arial"/>
              </a:defRPr>
            </a:pPr>
            <a:r>
              <a:rPr lang="en-US"/>
              <a:t>Manganese</a:t>
            </a:r>
          </a:p>
        </c:rich>
      </c:tx>
      <c:layout>
        <c:manualLayout>
          <c:xMode val="edge"/>
          <c:yMode val="edge"/>
          <c:x val="0.38235375235634633"/>
          <c:y val="3.2442748091603177E-2"/>
        </c:manualLayout>
      </c:layout>
      <c:spPr>
        <a:noFill/>
        <a:ln w="25400">
          <a:noFill/>
        </a:ln>
      </c:spPr>
    </c:title>
    <c:plotArea>
      <c:layout>
        <c:manualLayout>
          <c:layoutTarget val="inner"/>
          <c:xMode val="edge"/>
          <c:yMode val="edge"/>
          <c:x val="0.14171153059361091"/>
          <c:y val="0.20229007633587789"/>
          <c:w val="0.71925286282417611"/>
          <c:h val="0.48664122137404697"/>
        </c:manualLayout>
      </c:layout>
      <c:lineChart>
        <c:grouping val="standard"/>
        <c:ser>
          <c:idx val="1"/>
          <c:order val="0"/>
          <c:tx>
            <c:strRef>
              <c:f>Trending!$C$29</c:f>
              <c:strCache>
                <c:ptCount val="1"/>
                <c:pt idx="0">
                  <c:v>Mn</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92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linear"/>
          </c:trendline>
          <c:cat>
            <c:numRef>
              <c:f>Trending!$D$7:$AD$7</c:f>
              <c:numCache>
                <c:formatCode>yyyy\-mm\-dd</c:formatCode>
                <c:ptCount val="27"/>
                <c:pt idx="0">
                  <c:v>40909</c:v>
                </c:pt>
                <c:pt idx="1">
                  <c:v>41021</c:v>
                </c:pt>
                <c:pt idx="2">
                  <c:v>41157</c:v>
                </c:pt>
              </c:numCache>
            </c:numRef>
          </c:cat>
          <c:val>
            <c:numRef>
              <c:f>Trending!$D$29:$P$29</c:f>
              <c:numCache>
                <c:formatCode>0.00</c:formatCode>
                <c:ptCount val="13"/>
                <c:pt idx="0">
                  <c:v>5.1867219917015577</c:v>
                </c:pt>
                <c:pt idx="1">
                  <c:v>2.1477663230240784</c:v>
                </c:pt>
                <c:pt idx="2">
                  <c:v>1.3333333333333335</c:v>
                </c:pt>
                <c:pt idx="3">
                  <c:v>0</c:v>
                </c:pt>
                <c:pt idx="4">
                  <c:v>0</c:v>
                </c:pt>
                <c:pt idx="5">
                  <c:v>0</c:v>
                </c:pt>
                <c:pt idx="6">
                  <c:v>0</c:v>
                </c:pt>
                <c:pt idx="7">
                  <c:v>0</c:v>
                </c:pt>
                <c:pt idx="8">
                  <c:v>0</c:v>
                </c:pt>
                <c:pt idx="9">
                  <c:v>0</c:v>
                </c:pt>
                <c:pt idx="10">
                  <c:v>0</c:v>
                </c:pt>
                <c:pt idx="11">
                  <c:v>0</c:v>
                </c:pt>
                <c:pt idx="12">
                  <c:v>0</c:v>
                </c:pt>
              </c:numCache>
            </c:numRef>
          </c:val>
        </c:ser>
        <c:marker val="1"/>
        <c:axId val="69789568"/>
        <c:axId val="69607424"/>
      </c:lineChart>
      <c:catAx>
        <c:axId val="69789568"/>
        <c:scaling>
          <c:orientation val="minMax"/>
        </c:scaling>
        <c:axPos val="b"/>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Date</a:t>
                </a:r>
              </a:p>
            </c:rich>
          </c:tx>
          <c:layout>
            <c:manualLayout>
              <c:xMode val="edge"/>
              <c:yMode val="edge"/>
              <c:x val="0.4598940238132268"/>
              <c:y val="0.88167938931297718"/>
            </c:manualLayout>
          </c:layout>
          <c:spPr>
            <a:noFill/>
            <a:ln w="25400">
              <a:noFill/>
            </a:ln>
          </c:spPr>
        </c:title>
        <c:numFmt formatCode="yyyy\-mm\-dd" sourceLinked="1"/>
        <c:tickLblPos val="nextTo"/>
        <c:spPr>
          <a:ln w="3175">
            <a:solidFill>
              <a:srgbClr val="000000"/>
            </a:solidFill>
            <a:prstDash val="solid"/>
          </a:ln>
        </c:spPr>
        <c:txPr>
          <a:bodyPr rot="2700000" vert="horz"/>
          <a:lstStyle/>
          <a:p>
            <a:pPr>
              <a:defRPr sz="1100" b="0" i="0" u="none" strike="noStrike" baseline="0">
                <a:solidFill>
                  <a:srgbClr val="000000"/>
                </a:solidFill>
                <a:latin typeface="Arial"/>
                <a:ea typeface="Arial"/>
                <a:cs typeface="Arial"/>
              </a:defRPr>
            </a:pPr>
            <a:endParaRPr lang="en-US"/>
          </a:p>
        </c:txPr>
        <c:crossAx val="69607424"/>
        <c:crosses val="autoZero"/>
        <c:lblAlgn val="ctr"/>
        <c:lblOffset val="100"/>
        <c:tickLblSkip val="1"/>
        <c:tickMarkSkip val="1"/>
      </c:catAx>
      <c:valAx>
        <c:axId val="69607424"/>
        <c:scaling>
          <c:orientation val="minMax"/>
          <c:min val="0"/>
        </c:scaling>
        <c:axPos val="l"/>
        <c:majorGridlines>
          <c:spPr>
            <a:ln w="3175">
              <a:solidFill>
                <a:srgbClr val="000000"/>
              </a:solidFill>
              <a:prstDash val="solid"/>
            </a:ln>
          </c:spPr>
        </c:majorGridlines>
        <c:title>
          <c:tx>
            <c:rich>
              <a:bodyPr/>
              <a:lstStyle/>
              <a:p>
                <a:pPr>
                  <a:defRPr sz="1475" b="1" i="0" u="none" strike="noStrike" baseline="0">
                    <a:solidFill>
                      <a:srgbClr val="000000"/>
                    </a:solidFill>
                    <a:latin typeface="Arial"/>
                    <a:ea typeface="Arial"/>
                    <a:cs typeface="Arial"/>
                  </a:defRPr>
                </a:pPr>
                <a:r>
                  <a:rPr lang="en-US"/>
                  <a:t>ppm/50 hrs</a:t>
                </a:r>
              </a:p>
            </c:rich>
          </c:tx>
          <c:layout>
            <c:manualLayout>
              <c:xMode val="edge"/>
              <c:yMode val="edge"/>
              <c:x val="2.5401123408288692E-2"/>
              <c:y val="0.31106870229007777"/>
            </c:manualLayout>
          </c:layout>
          <c:spPr>
            <a:noFill/>
            <a:ln w="25400">
              <a:noFill/>
            </a:ln>
          </c:spPr>
        </c:title>
        <c:numFmt formatCode="0.0" sourceLinked="0"/>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9789568"/>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Zinc</a:t>
            </a:r>
          </a:p>
        </c:rich>
      </c:tx>
      <c:layout>
        <c:manualLayout>
          <c:xMode val="edge"/>
          <c:yMode val="edge"/>
          <c:x val="0.451429122489512"/>
          <c:y val="3.2442748091603156E-2"/>
        </c:manualLayout>
      </c:layout>
      <c:spPr>
        <a:noFill/>
        <a:ln w="25400">
          <a:noFill/>
        </a:ln>
      </c:spPr>
    </c:title>
    <c:plotArea>
      <c:layout>
        <c:manualLayout>
          <c:layoutTarget val="inner"/>
          <c:xMode val="edge"/>
          <c:yMode val="edge"/>
          <c:x val="0.13857159772621097"/>
          <c:y val="0.19847328244274853"/>
          <c:w val="0.82000100097778461"/>
          <c:h val="0.61641221374045807"/>
        </c:manualLayout>
      </c:layout>
      <c:scatterChart>
        <c:scatterStyle val="lineMarker"/>
        <c:ser>
          <c:idx val="1"/>
          <c:order val="0"/>
          <c:tx>
            <c:strRef>
              <c:f>Example!$C$49</c:f>
              <c:strCache>
                <c:ptCount val="1"/>
                <c:pt idx="0">
                  <c:v>Zn</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Example!$D$10:$P$10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Example!$D$48:$AD$48</c:f>
              <c:numCache>
                <c:formatCode>0</c:formatCode>
                <c:ptCount val="27"/>
                <c:pt idx="0">
                  <c:v>4</c:v>
                </c:pt>
                <c:pt idx="1">
                  <c:v>3</c:v>
                </c:pt>
                <c:pt idx="2">
                  <c:v>3</c:v>
                </c:pt>
              </c:numCache>
            </c:numRef>
          </c:yVal>
        </c:ser>
        <c:axId val="99067008"/>
        <c:axId val="99068928"/>
      </c:scatterChart>
      <c:valAx>
        <c:axId val="99067008"/>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285768345490167"/>
              <c:y val="0.8912213740458016"/>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9068928"/>
        <c:crosses val="autoZero"/>
        <c:crossBetween val="midCat"/>
      </c:valAx>
      <c:valAx>
        <c:axId val="99068928"/>
        <c:scaling>
          <c:orientation val="minMax"/>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42890276268185E-2"/>
              <c:y val="0.45419847328244423"/>
            </c:manualLayout>
          </c:layout>
          <c:spPr>
            <a:noFill/>
            <a:ln w="25400">
              <a:noFill/>
            </a:ln>
          </c:spPr>
        </c:title>
        <c:numFmt formatCode="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9067008"/>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Barium</a:t>
            </a:r>
          </a:p>
        </c:rich>
      </c:tx>
      <c:layout>
        <c:manualLayout>
          <c:xMode val="edge"/>
          <c:yMode val="edge"/>
          <c:x val="0.42428623221324463"/>
          <c:y val="3.2380967439066072E-2"/>
        </c:manualLayout>
      </c:layout>
      <c:spPr>
        <a:noFill/>
        <a:ln w="25400">
          <a:noFill/>
        </a:ln>
      </c:spPr>
    </c:title>
    <c:plotArea>
      <c:layout>
        <c:manualLayout>
          <c:layoutTarget val="inner"/>
          <c:xMode val="edge"/>
          <c:yMode val="edge"/>
          <c:x val="0.13857159772621097"/>
          <c:y val="0.19809533021546297"/>
          <c:w val="0.82000100097778461"/>
          <c:h val="0.6171431441327867"/>
        </c:manualLayout>
      </c:layout>
      <c:scatterChart>
        <c:scatterStyle val="lineMarker"/>
        <c:ser>
          <c:idx val="1"/>
          <c:order val="0"/>
          <c:tx>
            <c:strRef>
              <c:f>Example!$C$51</c:f>
              <c:strCache>
                <c:ptCount val="1"/>
                <c:pt idx="0">
                  <c:v>Ba</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50"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linear"/>
          </c:trendline>
          <c:xVal>
            <c:numRef>
              <c:f>Example!$D$10:$P$10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Example!$D$50:$AD$50</c:f>
              <c:numCache>
                <c:formatCode>0</c:formatCode>
                <c:ptCount val="27"/>
                <c:pt idx="0">
                  <c:v>0</c:v>
                </c:pt>
                <c:pt idx="1">
                  <c:v>0</c:v>
                </c:pt>
                <c:pt idx="2">
                  <c:v>0</c:v>
                </c:pt>
              </c:numCache>
            </c:numRef>
          </c:yVal>
        </c:ser>
        <c:dLbls>
          <c:showVal val="1"/>
        </c:dLbls>
        <c:axId val="99163520"/>
        <c:axId val="99186176"/>
      </c:scatterChart>
      <c:valAx>
        <c:axId val="99163520"/>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285768345490167"/>
              <c:y val="0.89142898596958053"/>
            </c:manualLayout>
          </c:layout>
          <c:spPr>
            <a:noFill/>
            <a:ln w="25400">
              <a:noFill/>
            </a:ln>
          </c:spPr>
        </c:title>
        <c:numFmt formatCode="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9186176"/>
        <c:crosses val="autoZero"/>
        <c:crossBetween val="midCat"/>
      </c:valAx>
      <c:valAx>
        <c:axId val="99186176"/>
        <c:scaling>
          <c:orientation val="minMax"/>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142890276268185E-2"/>
              <c:y val="0.45523830693745682"/>
            </c:manualLayout>
          </c:layout>
          <c:spPr>
            <a:noFill/>
            <a:ln w="25400">
              <a:noFill/>
            </a:ln>
          </c:spPr>
        </c:title>
        <c:numFmt formatCode="0.0" sourceLinked="0"/>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99163520"/>
        <c:crosses val="autoZero"/>
        <c:crossBetween val="midCat"/>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725" b="1" i="0" u="none" strike="noStrike" baseline="0">
                <a:solidFill>
                  <a:srgbClr val="000000"/>
                </a:solidFill>
                <a:latin typeface="Arial"/>
                <a:ea typeface="Arial"/>
                <a:cs typeface="Arial"/>
              </a:defRPr>
            </a:pPr>
            <a:r>
              <a:rPr lang="en-US"/>
              <a:t>Chromium</a:t>
            </a:r>
          </a:p>
        </c:rich>
      </c:tx>
      <c:layout>
        <c:manualLayout>
          <c:xMode val="edge"/>
          <c:yMode val="edge"/>
          <c:x val="0.39118153737053096"/>
          <c:y val="3.2380967439066072E-2"/>
        </c:manualLayout>
      </c:layout>
      <c:spPr>
        <a:noFill/>
        <a:ln w="25400">
          <a:noFill/>
        </a:ln>
      </c:spPr>
    </c:title>
    <c:plotArea>
      <c:layout>
        <c:manualLayout>
          <c:layoutTarget val="inner"/>
          <c:xMode val="edge"/>
          <c:yMode val="edge"/>
          <c:x val="0.14367031008881287"/>
          <c:y val="0.19809533021546297"/>
          <c:w val="0.81365759773070268"/>
          <c:h val="0.61142885576118799"/>
        </c:manualLayout>
      </c:layout>
      <c:scatterChart>
        <c:scatterStyle val="lineMarker"/>
        <c:ser>
          <c:idx val="1"/>
          <c:order val="0"/>
          <c:tx>
            <c:strRef>
              <c:f>Example!$C$15</c:f>
              <c:strCache>
                <c:ptCount val="1"/>
                <c:pt idx="0">
                  <c:v>Cr</c:v>
                </c:pt>
              </c:strCache>
            </c:strRef>
          </c:tx>
          <c:spPr>
            <a:ln w="28575">
              <a:noFill/>
            </a:ln>
          </c:spPr>
          <c:marker>
            <c:symbol val="square"/>
            <c:size val="5"/>
            <c:spPr>
              <a:solidFill>
                <a:srgbClr val="FF00FF"/>
              </a:solidFill>
              <a:ln>
                <a:solidFill>
                  <a:srgbClr val="FF00FF"/>
                </a:solidFill>
                <a:prstDash val="solid"/>
              </a:ln>
            </c:spPr>
          </c:marker>
          <c:dLbls>
            <c:spPr>
              <a:noFill/>
              <a:ln w="25400">
                <a:noFill/>
              </a:ln>
            </c:spPr>
            <c:txPr>
              <a:bodyPr/>
              <a:lstStyle/>
              <a:p>
                <a:pPr>
                  <a:defRPr sz="875" b="1" i="0" u="none" strike="noStrike" baseline="0">
                    <a:solidFill>
                      <a:srgbClr val="000000"/>
                    </a:solidFill>
                    <a:latin typeface="Arial"/>
                    <a:ea typeface="Arial"/>
                    <a:cs typeface="Arial"/>
                  </a:defRPr>
                </a:pPr>
                <a:endParaRPr lang="en-US"/>
              </a:p>
            </c:txPr>
            <c:showVal val="1"/>
          </c:dLbls>
          <c:trendline>
            <c:spPr>
              <a:ln w="25400">
                <a:solidFill>
                  <a:srgbClr val="000000"/>
                </a:solidFill>
                <a:prstDash val="solid"/>
              </a:ln>
            </c:spPr>
            <c:trendlineType val="poly"/>
            <c:order val="2"/>
          </c:trendline>
          <c:xVal>
            <c:numRef>
              <c:f>Example!$D$10:$P$10</c:f>
              <c:numCache>
                <c:formatCode>0.00</c:formatCode>
                <c:ptCount val="13"/>
                <c:pt idx="0">
                  <c:v>9.6399999999994179</c:v>
                </c:pt>
                <c:pt idx="1">
                  <c:v>23.279999999999745</c:v>
                </c:pt>
                <c:pt idx="2">
                  <c:v>37.5</c:v>
                </c:pt>
                <c:pt idx="3">
                  <c:v>0</c:v>
                </c:pt>
                <c:pt idx="4">
                  <c:v>0</c:v>
                </c:pt>
                <c:pt idx="5">
                  <c:v>0</c:v>
                </c:pt>
                <c:pt idx="6">
                  <c:v>0</c:v>
                </c:pt>
                <c:pt idx="7">
                  <c:v>0</c:v>
                </c:pt>
                <c:pt idx="8">
                  <c:v>0</c:v>
                </c:pt>
                <c:pt idx="9">
                  <c:v>0</c:v>
                </c:pt>
                <c:pt idx="10">
                  <c:v>0</c:v>
                </c:pt>
                <c:pt idx="11">
                  <c:v>0</c:v>
                </c:pt>
                <c:pt idx="12">
                  <c:v>0</c:v>
                </c:pt>
              </c:numCache>
            </c:numRef>
          </c:xVal>
          <c:yVal>
            <c:numRef>
              <c:f>Example!$D$14:$AD$14</c:f>
              <c:numCache>
                <c:formatCode>0</c:formatCode>
                <c:ptCount val="27"/>
                <c:pt idx="0">
                  <c:v>16</c:v>
                </c:pt>
                <c:pt idx="1">
                  <c:v>13</c:v>
                </c:pt>
                <c:pt idx="2">
                  <c:v>7</c:v>
                </c:pt>
              </c:numCache>
            </c:numRef>
          </c:yVal>
        </c:ser>
        <c:axId val="99227904"/>
        <c:axId val="99242368"/>
      </c:scatterChart>
      <c:valAx>
        <c:axId val="99227904"/>
        <c:scaling>
          <c:orientation val="minMax"/>
          <c:max val="65"/>
          <c:min val="0"/>
        </c:scaling>
        <c:axPos val="b"/>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Hours on Oil</a:t>
                </a:r>
              </a:p>
            </c:rich>
          </c:tx>
          <c:layout>
            <c:manualLayout>
              <c:xMode val="edge"/>
              <c:yMode val="edge"/>
              <c:x val="0.44523571344354879"/>
              <c:y val="0.89142898596958053"/>
            </c:manualLayout>
          </c:layout>
          <c:spPr>
            <a:noFill/>
            <a:ln w="25400">
              <a:noFill/>
            </a:ln>
          </c:spPr>
        </c:title>
        <c:numFmt formatCode="0" sourceLinked="0"/>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99242368"/>
        <c:crosses val="autoZero"/>
        <c:crossBetween val="midCat"/>
      </c:valAx>
      <c:valAx>
        <c:axId val="99242368"/>
        <c:scaling>
          <c:orientation val="minMax"/>
          <c:min val="0"/>
        </c:scaling>
        <c:axPos val="l"/>
        <c:majorGridlines>
          <c:spPr>
            <a:ln w="3175">
              <a:solidFill>
                <a:srgbClr val="000000"/>
              </a:solidFill>
              <a:prstDash val="solid"/>
            </a:ln>
          </c:spPr>
        </c:majorGridlines>
        <c:title>
          <c:tx>
            <c:rich>
              <a:bodyPr/>
              <a:lstStyle/>
              <a:p>
                <a:pPr>
                  <a:defRPr sz="1375" b="1" i="0" u="none" strike="noStrike" baseline="0">
                    <a:solidFill>
                      <a:srgbClr val="000000"/>
                    </a:solidFill>
                    <a:latin typeface="Arial"/>
                    <a:ea typeface="Arial"/>
                    <a:cs typeface="Arial"/>
                  </a:defRPr>
                </a:pPr>
                <a:r>
                  <a:rPr lang="en-US"/>
                  <a:t>ppm</a:t>
                </a:r>
              </a:p>
            </c:rich>
          </c:tx>
          <c:layout>
            <c:manualLayout>
              <c:xMode val="edge"/>
              <c:yMode val="edge"/>
              <c:x val="2.7027088036509352E-2"/>
              <c:y val="0.45142878135639114"/>
            </c:manualLayout>
          </c:layout>
          <c:spPr>
            <a:noFill/>
            <a:ln w="25400">
              <a:noFill/>
            </a:ln>
          </c:spPr>
        </c:title>
        <c:numFmt formatCode="0.0" sourceLinked="0"/>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99227904"/>
        <c:crosses val="autoZero"/>
        <c:crossBetween val="midCat"/>
        <c:majorUnit val="10"/>
      </c:valAx>
      <c:spPr>
        <a:solidFill>
          <a:srgbClr val="FFFFFF"/>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s>
</file>

<file path=xl/drawings/_rels/drawing2.xml.rels><?xml version="1.0" encoding="UTF-8" standalone="yes"?>
<Relationships xmlns="http://schemas.openxmlformats.org/package/2006/relationships"><Relationship Id="rId8" Type="http://schemas.openxmlformats.org/officeDocument/2006/relationships/chart" Target="../charts/chart54.xml"/><Relationship Id="rId13" Type="http://schemas.openxmlformats.org/officeDocument/2006/relationships/chart" Target="../charts/chart59.xml"/><Relationship Id="rId18" Type="http://schemas.openxmlformats.org/officeDocument/2006/relationships/chart" Target="../charts/chart64.xml"/><Relationship Id="rId26" Type="http://schemas.openxmlformats.org/officeDocument/2006/relationships/chart" Target="../charts/chart72.xml"/><Relationship Id="rId39" Type="http://schemas.openxmlformats.org/officeDocument/2006/relationships/chart" Target="../charts/chart85.xml"/><Relationship Id="rId3" Type="http://schemas.openxmlformats.org/officeDocument/2006/relationships/chart" Target="../charts/chart49.xml"/><Relationship Id="rId21" Type="http://schemas.openxmlformats.org/officeDocument/2006/relationships/chart" Target="../charts/chart67.xml"/><Relationship Id="rId34" Type="http://schemas.openxmlformats.org/officeDocument/2006/relationships/chart" Target="../charts/chart80.xml"/><Relationship Id="rId42" Type="http://schemas.openxmlformats.org/officeDocument/2006/relationships/chart" Target="../charts/chart88.xml"/><Relationship Id="rId7" Type="http://schemas.openxmlformats.org/officeDocument/2006/relationships/chart" Target="../charts/chart53.xml"/><Relationship Id="rId12" Type="http://schemas.openxmlformats.org/officeDocument/2006/relationships/chart" Target="../charts/chart58.xml"/><Relationship Id="rId17" Type="http://schemas.openxmlformats.org/officeDocument/2006/relationships/chart" Target="../charts/chart63.xml"/><Relationship Id="rId25" Type="http://schemas.openxmlformats.org/officeDocument/2006/relationships/chart" Target="../charts/chart71.xml"/><Relationship Id="rId33" Type="http://schemas.openxmlformats.org/officeDocument/2006/relationships/chart" Target="../charts/chart79.xml"/><Relationship Id="rId38" Type="http://schemas.openxmlformats.org/officeDocument/2006/relationships/chart" Target="../charts/chart84.xml"/><Relationship Id="rId46" Type="http://schemas.openxmlformats.org/officeDocument/2006/relationships/chart" Target="../charts/chart92.xml"/><Relationship Id="rId2" Type="http://schemas.openxmlformats.org/officeDocument/2006/relationships/chart" Target="../charts/chart48.xml"/><Relationship Id="rId16" Type="http://schemas.openxmlformats.org/officeDocument/2006/relationships/chart" Target="../charts/chart62.xml"/><Relationship Id="rId20" Type="http://schemas.openxmlformats.org/officeDocument/2006/relationships/chart" Target="../charts/chart66.xml"/><Relationship Id="rId29" Type="http://schemas.openxmlformats.org/officeDocument/2006/relationships/chart" Target="../charts/chart75.xml"/><Relationship Id="rId41" Type="http://schemas.openxmlformats.org/officeDocument/2006/relationships/chart" Target="../charts/chart87.xml"/><Relationship Id="rId1" Type="http://schemas.openxmlformats.org/officeDocument/2006/relationships/chart" Target="../charts/chart47.xml"/><Relationship Id="rId6" Type="http://schemas.openxmlformats.org/officeDocument/2006/relationships/chart" Target="../charts/chart52.xml"/><Relationship Id="rId11" Type="http://schemas.openxmlformats.org/officeDocument/2006/relationships/chart" Target="../charts/chart57.xml"/><Relationship Id="rId24" Type="http://schemas.openxmlformats.org/officeDocument/2006/relationships/chart" Target="../charts/chart70.xml"/><Relationship Id="rId32" Type="http://schemas.openxmlformats.org/officeDocument/2006/relationships/chart" Target="../charts/chart78.xml"/><Relationship Id="rId37" Type="http://schemas.openxmlformats.org/officeDocument/2006/relationships/chart" Target="../charts/chart83.xml"/><Relationship Id="rId40" Type="http://schemas.openxmlformats.org/officeDocument/2006/relationships/chart" Target="../charts/chart86.xml"/><Relationship Id="rId45" Type="http://schemas.openxmlformats.org/officeDocument/2006/relationships/chart" Target="../charts/chart91.xml"/><Relationship Id="rId5" Type="http://schemas.openxmlformats.org/officeDocument/2006/relationships/chart" Target="../charts/chart51.xml"/><Relationship Id="rId15" Type="http://schemas.openxmlformats.org/officeDocument/2006/relationships/chart" Target="../charts/chart61.xml"/><Relationship Id="rId23" Type="http://schemas.openxmlformats.org/officeDocument/2006/relationships/chart" Target="../charts/chart69.xml"/><Relationship Id="rId28" Type="http://schemas.openxmlformats.org/officeDocument/2006/relationships/chart" Target="../charts/chart74.xml"/><Relationship Id="rId36" Type="http://schemas.openxmlformats.org/officeDocument/2006/relationships/chart" Target="../charts/chart82.xml"/><Relationship Id="rId10" Type="http://schemas.openxmlformats.org/officeDocument/2006/relationships/chart" Target="../charts/chart56.xml"/><Relationship Id="rId19" Type="http://schemas.openxmlformats.org/officeDocument/2006/relationships/chart" Target="../charts/chart65.xml"/><Relationship Id="rId31" Type="http://schemas.openxmlformats.org/officeDocument/2006/relationships/chart" Target="../charts/chart77.xml"/><Relationship Id="rId44" Type="http://schemas.openxmlformats.org/officeDocument/2006/relationships/chart" Target="../charts/chart90.xml"/><Relationship Id="rId4" Type="http://schemas.openxmlformats.org/officeDocument/2006/relationships/chart" Target="../charts/chart50.xml"/><Relationship Id="rId9" Type="http://schemas.openxmlformats.org/officeDocument/2006/relationships/chart" Target="../charts/chart55.xml"/><Relationship Id="rId14" Type="http://schemas.openxmlformats.org/officeDocument/2006/relationships/chart" Target="../charts/chart60.xml"/><Relationship Id="rId22" Type="http://schemas.openxmlformats.org/officeDocument/2006/relationships/chart" Target="../charts/chart68.xml"/><Relationship Id="rId27" Type="http://schemas.openxmlformats.org/officeDocument/2006/relationships/chart" Target="../charts/chart73.xml"/><Relationship Id="rId30" Type="http://schemas.openxmlformats.org/officeDocument/2006/relationships/chart" Target="../charts/chart76.xml"/><Relationship Id="rId35" Type="http://schemas.openxmlformats.org/officeDocument/2006/relationships/chart" Target="../charts/chart81.xml"/><Relationship Id="rId43" Type="http://schemas.openxmlformats.org/officeDocument/2006/relationships/chart" Target="../charts/chart89.xml"/></Relationships>
</file>

<file path=xl/drawings/drawing1.xml><?xml version="1.0" encoding="utf-8"?>
<xdr:wsDr xmlns:xdr="http://schemas.openxmlformats.org/drawingml/2006/spreadsheetDrawing" xmlns:a="http://schemas.openxmlformats.org/drawingml/2006/main">
  <xdr:twoCellAnchor>
    <xdr:from>
      <xdr:col>2</xdr:col>
      <xdr:colOff>83820</xdr:colOff>
      <xdr:row>63</xdr:row>
      <xdr:rowOff>1385</xdr:rowOff>
    </xdr:from>
    <xdr:to>
      <xdr:col>8</xdr:col>
      <xdr:colOff>426721</xdr:colOff>
      <xdr:row>83</xdr:row>
      <xdr:rowOff>169025</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76200</xdr:colOff>
      <xdr:row>85</xdr:row>
      <xdr:rowOff>187729</xdr:rowOff>
    </xdr:from>
    <xdr:to>
      <xdr:col>8</xdr:col>
      <xdr:colOff>434341</xdr:colOff>
      <xdr:row>106</xdr:row>
      <xdr:rowOff>180109</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76200</xdr:colOff>
      <xdr:row>109</xdr:row>
      <xdr:rowOff>9005</xdr:rowOff>
    </xdr:from>
    <xdr:to>
      <xdr:col>8</xdr:col>
      <xdr:colOff>419101</xdr:colOff>
      <xdr:row>130</xdr:row>
      <xdr:rowOff>1385</xdr:rowOff>
    </xdr:to>
    <xdr:graphicFrame macro="">
      <xdr:nvGraphicFramePr>
        <xdr:cNvPr id="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76200</xdr:colOff>
      <xdr:row>132</xdr:row>
      <xdr:rowOff>9005</xdr:rowOff>
    </xdr:from>
    <xdr:to>
      <xdr:col>8</xdr:col>
      <xdr:colOff>419101</xdr:colOff>
      <xdr:row>153</xdr:row>
      <xdr:rowOff>9005</xdr:rowOff>
    </xdr:to>
    <xdr:graphicFrame macro="">
      <xdr:nvGraphicFramePr>
        <xdr:cNvPr id="5"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76200</xdr:colOff>
      <xdr:row>155</xdr:row>
      <xdr:rowOff>1385</xdr:rowOff>
    </xdr:from>
    <xdr:to>
      <xdr:col>8</xdr:col>
      <xdr:colOff>426721</xdr:colOff>
      <xdr:row>175</xdr:row>
      <xdr:rowOff>187729</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76200</xdr:colOff>
      <xdr:row>178</xdr:row>
      <xdr:rowOff>1385</xdr:rowOff>
    </xdr:from>
    <xdr:to>
      <xdr:col>8</xdr:col>
      <xdr:colOff>426721</xdr:colOff>
      <xdr:row>198</xdr:row>
      <xdr:rowOff>180108</xdr:rowOff>
    </xdr:to>
    <xdr:graphicFrame macro="">
      <xdr:nvGraphicFramePr>
        <xdr:cNvPr id="7"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76200</xdr:colOff>
      <xdr:row>201</xdr:row>
      <xdr:rowOff>1385</xdr:rowOff>
    </xdr:from>
    <xdr:to>
      <xdr:col>8</xdr:col>
      <xdr:colOff>434341</xdr:colOff>
      <xdr:row>221</xdr:row>
      <xdr:rowOff>180109</xdr:rowOff>
    </xdr:to>
    <xdr:graphicFrame macro="">
      <xdr:nvGraphicFramePr>
        <xdr:cNvPr id="8"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76200</xdr:colOff>
      <xdr:row>224</xdr:row>
      <xdr:rowOff>1385</xdr:rowOff>
    </xdr:from>
    <xdr:to>
      <xdr:col>8</xdr:col>
      <xdr:colOff>426721</xdr:colOff>
      <xdr:row>244</xdr:row>
      <xdr:rowOff>187729</xdr:rowOff>
    </xdr:to>
    <xdr:graphicFrame macro="">
      <xdr:nvGraphicFramePr>
        <xdr:cNvPr id="9"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76200</xdr:colOff>
      <xdr:row>247</xdr:row>
      <xdr:rowOff>1385</xdr:rowOff>
    </xdr:from>
    <xdr:to>
      <xdr:col>8</xdr:col>
      <xdr:colOff>426721</xdr:colOff>
      <xdr:row>267</xdr:row>
      <xdr:rowOff>187728</xdr:rowOff>
    </xdr:to>
    <xdr:graphicFrame macro="">
      <xdr:nvGraphicFramePr>
        <xdr:cNvPr id="10"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76200</xdr:colOff>
      <xdr:row>270</xdr:row>
      <xdr:rowOff>1385</xdr:rowOff>
    </xdr:from>
    <xdr:to>
      <xdr:col>8</xdr:col>
      <xdr:colOff>434341</xdr:colOff>
      <xdr:row>291</xdr:row>
      <xdr:rowOff>1385</xdr:rowOff>
    </xdr:to>
    <xdr:graphicFrame macro="">
      <xdr:nvGraphicFramePr>
        <xdr:cNvPr id="11"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76200</xdr:colOff>
      <xdr:row>293</xdr:row>
      <xdr:rowOff>1385</xdr:rowOff>
    </xdr:from>
    <xdr:to>
      <xdr:col>8</xdr:col>
      <xdr:colOff>426721</xdr:colOff>
      <xdr:row>313</xdr:row>
      <xdr:rowOff>187729</xdr:rowOff>
    </xdr:to>
    <xdr:graphicFrame macro="">
      <xdr:nvGraphicFramePr>
        <xdr:cNvPr id="12"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76200</xdr:colOff>
      <xdr:row>316</xdr:row>
      <xdr:rowOff>1385</xdr:rowOff>
    </xdr:from>
    <xdr:to>
      <xdr:col>8</xdr:col>
      <xdr:colOff>426721</xdr:colOff>
      <xdr:row>336</xdr:row>
      <xdr:rowOff>187728</xdr:rowOff>
    </xdr:to>
    <xdr:graphicFrame macro="">
      <xdr:nvGraphicFramePr>
        <xdr:cNvPr id="13"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76200</xdr:colOff>
      <xdr:row>338</xdr:row>
      <xdr:rowOff>187729</xdr:rowOff>
    </xdr:from>
    <xdr:to>
      <xdr:col>8</xdr:col>
      <xdr:colOff>434341</xdr:colOff>
      <xdr:row>359</xdr:row>
      <xdr:rowOff>180109</xdr:rowOff>
    </xdr:to>
    <xdr:graphicFrame macro="">
      <xdr:nvGraphicFramePr>
        <xdr:cNvPr id="14"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76200</xdr:colOff>
      <xdr:row>362</xdr:row>
      <xdr:rowOff>1385</xdr:rowOff>
    </xdr:from>
    <xdr:to>
      <xdr:col>8</xdr:col>
      <xdr:colOff>419101</xdr:colOff>
      <xdr:row>383</xdr:row>
      <xdr:rowOff>9005</xdr:rowOff>
    </xdr:to>
    <xdr:graphicFrame macro="">
      <xdr:nvGraphicFramePr>
        <xdr:cNvPr id="15"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76200</xdr:colOff>
      <xdr:row>385</xdr:row>
      <xdr:rowOff>9005</xdr:rowOff>
    </xdr:from>
    <xdr:to>
      <xdr:col>8</xdr:col>
      <xdr:colOff>419101</xdr:colOff>
      <xdr:row>406</xdr:row>
      <xdr:rowOff>16625</xdr:rowOff>
    </xdr:to>
    <xdr:graphicFrame macro="">
      <xdr:nvGraphicFramePr>
        <xdr:cNvPr id="16"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76200</xdr:colOff>
      <xdr:row>408</xdr:row>
      <xdr:rowOff>1385</xdr:rowOff>
    </xdr:from>
    <xdr:to>
      <xdr:col>8</xdr:col>
      <xdr:colOff>426721</xdr:colOff>
      <xdr:row>428</xdr:row>
      <xdr:rowOff>187729</xdr:rowOff>
    </xdr:to>
    <xdr:graphicFrame macro="">
      <xdr:nvGraphicFramePr>
        <xdr:cNvPr id="17"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76200</xdr:colOff>
      <xdr:row>431</xdr:row>
      <xdr:rowOff>9005</xdr:rowOff>
    </xdr:from>
    <xdr:to>
      <xdr:col>8</xdr:col>
      <xdr:colOff>419101</xdr:colOff>
      <xdr:row>452</xdr:row>
      <xdr:rowOff>1385</xdr:rowOff>
    </xdr:to>
    <xdr:graphicFrame macro="">
      <xdr:nvGraphicFramePr>
        <xdr:cNvPr id="18"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xdr:col>
      <xdr:colOff>76200</xdr:colOff>
      <xdr:row>454</xdr:row>
      <xdr:rowOff>1385</xdr:rowOff>
    </xdr:from>
    <xdr:to>
      <xdr:col>8</xdr:col>
      <xdr:colOff>419101</xdr:colOff>
      <xdr:row>475</xdr:row>
      <xdr:rowOff>1385</xdr:rowOff>
    </xdr:to>
    <xdr:graphicFrame macro="">
      <xdr:nvGraphicFramePr>
        <xdr:cNvPr id="19"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xdr:col>
      <xdr:colOff>76200</xdr:colOff>
      <xdr:row>477</xdr:row>
      <xdr:rowOff>9005</xdr:rowOff>
    </xdr:from>
    <xdr:to>
      <xdr:col>8</xdr:col>
      <xdr:colOff>434341</xdr:colOff>
      <xdr:row>498</xdr:row>
      <xdr:rowOff>1385</xdr:rowOff>
    </xdr:to>
    <xdr:graphicFrame macro="">
      <xdr:nvGraphicFramePr>
        <xdr:cNvPr id="20"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xdr:col>
      <xdr:colOff>76200</xdr:colOff>
      <xdr:row>499</xdr:row>
      <xdr:rowOff>187729</xdr:rowOff>
    </xdr:from>
    <xdr:to>
      <xdr:col>8</xdr:col>
      <xdr:colOff>426721</xdr:colOff>
      <xdr:row>520</xdr:row>
      <xdr:rowOff>180108</xdr:rowOff>
    </xdr:to>
    <xdr:graphicFrame macro="">
      <xdr:nvGraphicFramePr>
        <xdr:cNvPr id="21"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xdr:col>
      <xdr:colOff>76200</xdr:colOff>
      <xdr:row>523</xdr:row>
      <xdr:rowOff>1385</xdr:rowOff>
    </xdr:from>
    <xdr:to>
      <xdr:col>8</xdr:col>
      <xdr:colOff>419101</xdr:colOff>
      <xdr:row>544</xdr:row>
      <xdr:rowOff>1385</xdr:rowOff>
    </xdr:to>
    <xdr:graphicFrame macro="">
      <xdr:nvGraphicFramePr>
        <xdr:cNvPr id="22"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xdr:col>
      <xdr:colOff>76200</xdr:colOff>
      <xdr:row>545</xdr:row>
      <xdr:rowOff>187728</xdr:rowOff>
    </xdr:from>
    <xdr:to>
      <xdr:col>8</xdr:col>
      <xdr:colOff>411481</xdr:colOff>
      <xdr:row>566</xdr:row>
      <xdr:rowOff>187729</xdr:rowOff>
    </xdr:to>
    <xdr:graphicFrame macro="">
      <xdr:nvGraphicFramePr>
        <xdr:cNvPr id="23"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xdr:col>
      <xdr:colOff>76200</xdr:colOff>
      <xdr:row>568</xdr:row>
      <xdr:rowOff>187729</xdr:rowOff>
    </xdr:from>
    <xdr:to>
      <xdr:col>8</xdr:col>
      <xdr:colOff>411481</xdr:colOff>
      <xdr:row>589</xdr:row>
      <xdr:rowOff>187728</xdr:rowOff>
    </xdr:to>
    <xdr:graphicFrame macro="">
      <xdr:nvGraphicFramePr>
        <xdr:cNvPr id="24"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10391</xdr:colOff>
      <xdr:row>477</xdr:row>
      <xdr:rowOff>1</xdr:rowOff>
    </xdr:from>
    <xdr:to>
      <xdr:col>15</xdr:col>
      <xdr:colOff>43642</xdr:colOff>
      <xdr:row>498</xdr:row>
      <xdr:rowOff>0</xdr:rowOff>
    </xdr:to>
    <xdr:graphicFrame macro="">
      <xdr:nvGraphicFramePr>
        <xdr:cNvPr id="25"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2771</xdr:colOff>
      <xdr:row>500</xdr:row>
      <xdr:rowOff>7621</xdr:rowOff>
    </xdr:from>
    <xdr:to>
      <xdr:col>15</xdr:col>
      <xdr:colOff>43642</xdr:colOff>
      <xdr:row>521</xdr:row>
      <xdr:rowOff>15241</xdr:rowOff>
    </xdr:to>
    <xdr:graphicFrame macro="">
      <xdr:nvGraphicFramePr>
        <xdr:cNvPr id="26"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9</xdr:col>
      <xdr:colOff>2771</xdr:colOff>
      <xdr:row>523</xdr:row>
      <xdr:rowOff>7620</xdr:rowOff>
    </xdr:from>
    <xdr:to>
      <xdr:col>15</xdr:col>
      <xdr:colOff>36022</xdr:colOff>
      <xdr:row>544</xdr:row>
      <xdr:rowOff>7621</xdr:rowOff>
    </xdr:to>
    <xdr:graphicFrame macro="">
      <xdr:nvGraphicFramePr>
        <xdr:cNvPr id="27"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9</xdr:col>
      <xdr:colOff>2771</xdr:colOff>
      <xdr:row>546</xdr:row>
      <xdr:rowOff>1</xdr:rowOff>
    </xdr:from>
    <xdr:to>
      <xdr:col>15</xdr:col>
      <xdr:colOff>36022</xdr:colOff>
      <xdr:row>567</xdr:row>
      <xdr:rowOff>0</xdr:rowOff>
    </xdr:to>
    <xdr:graphicFrame macro="">
      <xdr:nvGraphicFramePr>
        <xdr:cNvPr id="28"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9</xdr:col>
      <xdr:colOff>2771</xdr:colOff>
      <xdr:row>569</xdr:row>
      <xdr:rowOff>1</xdr:rowOff>
    </xdr:from>
    <xdr:to>
      <xdr:col>15</xdr:col>
      <xdr:colOff>36022</xdr:colOff>
      <xdr:row>590</xdr:row>
      <xdr:rowOff>1</xdr:rowOff>
    </xdr:to>
    <xdr:graphicFrame macro="">
      <xdr:nvGraphicFramePr>
        <xdr:cNvPr id="29" name="Chart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9</xdr:col>
      <xdr:colOff>33251</xdr:colOff>
      <xdr:row>63</xdr:row>
      <xdr:rowOff>38101</xdr:rowOff>
    </xdr:from>
    <xdr:to>
      <xdr:col>15</xdr:col>
      <xdr:colOff>69273</xdr:colOff>
      <xdr:row>84</xdr:row>
      <xdr:rowOff>15241</xdr:rowOff>
    </xdr:to>
    <xdr:graphicFrame macro="">
      <xdr:nvGraphicFramePr>
        <xdr:cNvPr id="30"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xdr:col>
      <xdr:colOff>2771</xdr:colOff>
      <xdr:row>109</xdr:row>
      <xdr:rowOff>15241</xdr:rowOff>
    </xdr:from>
    <xdr:to>
      <xdr:col>15</xdr:col>
      <xdr:colOff>36022</xdr:colOff>
      <xdr:row>130</xdr:row>
      <xdr:rowOff>7620</xdr:rowOff>
    </xdr:to>
    <xdr:graphicFrame macro="">
      <xdr:nvGraphicFramePr>
        <xdr:cNvPr id="31"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9</xdr:col>
      <xdr:colOff>2771</xdr:colOff>
      <xdr:row>132</xdr:row>
      <xdr:rowOff>15240</xdr:rowOff>
    </xdr:from>
    <xdr:to>
      <xdr:col>15</xdr:col>
      <xdr:colOff>36022</xdr:colOff>
      <xdr:row>153</xdr:row>
      <xdr:rowOff>15241</xdr:rowOff>
    </xdr:to>
    <xdr:graphicFrame macro="">
      <xdr:nvGraphicFramePr>
        <xdr:cNvPr id="32"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9</xdr:col>
      <xdr:colOff>2771</xdr:colOff>
      <xdr:row>155</xdr:row>
      <xdr:rowOff>7621</xdr:rowOff>
    </xdr:from>
    <xdr:to>
      <xdr:col>15</xdr:col>
      <xdr:colOff>43642</xdr:colOff>
      <xdr:row>176</xdr:row>
      <xdr:rowOff>0</xdr:rowOff>
    </xdr:to>
    <xdr:graphicFrame macro="">
      <xdr:nvGraphicFramePr>
        <xdr:cNvPr id="33"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9</xdr:col>
      <xdr:colOff>2771</xdr:colOff>
      <xdr:row>178</xdr:row>
      <xdr:rowOff>7621</xdr:rowOff>
    </xdr:from>
    <xdr:to>
      <xdr:col>15</xdr:col>
      <xdr:colOff>43642</xdr:colOff>
      <xdr:row>199</xdr:row>
      <xdr:rowOff>1</xdr:rowOff>
    </xdr:to>
    <xdr:graphicFrame macro="">
      <xdr:nvGraphicFramePr>
        <xdr:cNvPr id="34"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9</xdr:col>
      <xdr:colOff>2771</xdr:colOff>
      <xdr:row>201</xdr:row>
      <xdr:rowOff>7620</xdr:rowOff>
    </xdr:from>
    <xdr:to>
      <xdr:col>15</xdr:col>
      <xdr:colOff>51262</xdr:colOff>
      <xdr:row>222</xdr:row>
      <xdr:rowOff>1</xdr:rowOff>
    </xdr:to>
    <xdr:graphicFrame macro="">
      <xdr:nvGraphicFramePr>
        <xdr:cNvPr id="35"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9</xdr:col>
      <xdr:colOff>2771</xdr:colOff>
      <xdr:row>224</xdr:row>
      <xdr:rowOff>7621</xdr:rowOff>
    </xdr:from>
    <xdr:to>
      <xdr:col>15</xdr:col>
      <xdr:colOff>43642</xdr:colOff>
      <xdr:row>245</xdr:row>
      <xdr:rowOff>0</xdr:rowOff>
    </xdr:to>
    <xdr:graphicFrame macro="">
      <xdr:nvGraphicFramePr>
        <xdr:cNvPr id="36"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9</xdr:col>
      <xdr:colOff>2771</xdr:colOff>
      <xdr:row>247</xdr:row>
      <xdr:rowOff>7621</xdr:rowOff>
    </xdr:from>
    <xdr:to>
      <xdr:col>15</xdr:col>
      <xdr:colOff>43642</xdr:colOff>
      <xdr:row>268</xdr:row>
      <xdr:rowOff>1</xdr:rowOff>
    </xdr:to>
    <xdr:graphicFrame macro="">
      <xdr:nvGraphicFramePr>
        <xdr:cNvPr id="37"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9</xdr:col>
      <xdr:colOff>2771</xdr:colOff>
      <xdr:row>270</xdr:row>
      <xdr:rowOff>7620</xdr:rowOff>
    </xdr:from>
    <xdr:to>
      <xdr:col>15</xdr:col>
      <xdr:colOff>51262</xdr:colOff>
      <xdr:row>291</xdr:row>
      <xdr:rowOff>7621</xdr:rowOff>
    </xdr:to>
    <xdr:graphicFrame macro="">
      <xdr:nvGraphicFramePr>
        <xdr:cNvPr id="38" name="Chart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9</xdr:col>
      <xdr:colOff>2771</xdr:colOff>
      <xdr:row>293</xdr:row>
      <xdr:rowOff>7621</xdr:rowOff>
    </xdr:from>
    <xdr:to>
      <xdr:col>15</xdr:col>
      <xdr:colOff>43642</xdr:colOff>
      <xdr:row>314</xdr:row>
      <xdr:rowOff>0</xdr:rowOff>
    </xdr:to>
    <xdr:graphicFrame macro="">
      <xdr:nvGraphicFramePr>
        <xdr:cNvPr id="39"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9</xdr:col>
      <xdr:colOff>2771</xdr:colOff>
      <xdr:row>316</xdr:row>
      <xdr:rowOff>7621</xdr:rowOff>
    </xdr:from>
    <xdr:to>
      <xdr:col>15</xdr:col>
      <xdr:colOff>43642</xdr:colOff>
      <xdr:row>337</xdr:row>
      <xdr:rowOff>1</xdr:rowOff>
    </xdr:to>
    <xdr:graphicFrame macro="">
      <xdr:nvGraphicFramePr>
        <xdr:cNvPr id="40" name="Chart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9</xdr:col>
      <xdr:colOff>2771</xdr:colOff>
      <xdr:row>339</xdr:row>
      <xdr:rowOff>0</xdr:rowOff>
    </xdr:from>
    <xdr:to>
      <xdr:col>15</xdr:col>
      <xdr:colOff>51262</xdr:colOff>
      <xdr:row>360</xdr:row>
      <xdr:rowOff>1</xdr:rowOff>
    </xdr:to>
    <xdr:graphicFrame macro="">
      <xdr:nvGraphicFramePr>
        <xdr:cNvPr id="41"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9</xdr:col>
      <xdr:colOff>2771</xdr:colOff>
      <xdr:row>362</xdr:row>
      <xdr:rowOff>7621</xdr:rowOff>
    </xdr:from>
    <xdr:to>
      <xdr:col>15</xdr:col>
      <xdr:colOff>36022</xdr:colOff>
      <xdr:row>383</xdr:row>
      <xdr:rowOff>15240</xdr:rowOff>
    </xdr:to>
    <xdr:graphicFrame macro="">
      <xdr:nvGraphicFramePr>
        <xdr:cNvPr id="42"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9</xdr:col>
      <xdr:colOff>2771</xdr:colOff>
      <xdr:row>385</xdr:row>
      <xdr:rowOff>15240</xdr:rowOff>
    </xdr:from>
    <xdr:to>
      <xdr:col>15</xdr:col>
      <xdr:colOff>36022</xdr:colOff>
      <xdr:row>406</xdr:row>
      <xdr:rowOff>22861</xdr:rowOff>
    </xdr:to>
    <xdr:graphicFrame macro="">
      <xdr:nvGraphicFramePr>
        <xdr:cNvPr id="43" name="Chart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9</xdr:col>
      <xdr:colOff>2771</xdr:colOff>
      <xdr:row>408</xdr:row>
      <xdr:rowOff>7621</xdr:rowOff>
    </xdr:from>
    <xdr:to>
      <xdr:col>15</xdr:col>
      <xdr:colOff>43642</xdr:colOff>
      <xdr:row>429</xdr:row>
      <xdr:rowOff>0</xdr:rowOff>
    </xdr:to>
    <xdr:graphicFrame macro="">
      <xdr:nvGraphicFramePr>
        <xdr:cNvPr id="44"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9</xdr:col>
      <xdr:colOff>2771</xdr:colOff>
      <xdr:row>431</xdr:row>
      <xdr:rowOff>15241</xdr:rowOff>
    </xdr:from>
    <xdr:to>
      <xdr:col>15</xdr:col>
      <xdr:colOff>36022</xdr:colOff>
      <xdr:row>452</xdr:row>
      <xdr:rowOff>7621</xdr:rowOff>
    </xdr:to>
    <xdr:graphicFrame macro="">
      <xdr:nvGraphicFramePr>
        <xdr:cNvPr id="45"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9</xdr:col>
      <xdr:colOff>2771</xdr:colOff>
      <xdr:row>454</xdr:row>
      <xdr:rowOff>7620</xdr:rowOff>
    </xdr:from>
    <xdr:to>
      <xdr:col>15</xdr:col>
      <xdr:colOff>36022</xdr:colOff>
      <xdr:row>475</xdr:row>
      <xdr:rowOff>7621</xdr:rowOff>
    </xdr:to>
    <xdr:graphicFrame macro="">
      <xdr:nvGraphicFramePr>
        <xdr:cNvPr id="46"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9</xdr:col>
      <xdr:colOff>2771</xdr:colOff>
      <xdr:row>86</xdr:row>
      <xdr:rowOff>7620</xdr:rowOff>
    </xdr:from>
    <xdr:to>
      <xdr:col>15</xdr:col>
      <xdr:colOff>58882</xdr:colOff>
      <xdr:row>107</xdr:row>
      <xdr:rowOff>7621</xdr:rowOff>
    </xdr:to>
    <xdr:graphicFrame macro="">
      <xdr:nvGraphicFramePr>
        <xdr:cNvPr id="47" name="Chart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83820</xdr:colOff>
      <xdr:row>63</xdr:row>
      <xdr:rowOff>1385</xdr:rowOff>
    </xdr:from>
    <xdr:to>
      <xdr:col>8</xdr:col>
      <xdr:colOff>426721</xdr:colOff>
      <xdr:row>83</xdr:row>
      <xdr:rowOff>169025</xdr:rowOff>
    </xdr:to>
    <xdr:graphicFrame macro="">
      <xdr:nvGraphicFramePr>
        <xdr:cNvPr id="102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76200</xdr:colOff>
      <xdr:row>85</xdr:row>
      <xdr:rowOff>187729</xdr:rowOff>
    </xdr:from>
    <xdr:to>
      <xdr:col>8</xdr:col>
      <xdr:colOff>434341</xdr:colOff>
      <xdr:row>106</xdr:row>
      <xdr:rowOff>180109</xdr:rowOff>
    </xdr:to>
    <xdr:graphicFrame macro="">
      <xdr:nvGraphicFramePr>
        <xdr:cNvPr id="102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76200</xdr:colOff>
      <xdr:row>109</xdr:row>
      <xdr:rowOff>9005</xdr:rowOff>
    </xdr:from>
    <xdr:to>
      <xdr:col>8</xdr:col>
      <xdr:colOff>419101</xdr:colOff>
      <xdr:row>130</xdr:row>
      <xdr:rowOff>1385</xdr:rowOff>
    </xdr:to>
    <xdr:graphicFrame macro="">
      <xdr:nvGraphicFramePr>
        <xdr:cNvPr id="103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76200</xdr:colOff>
      <xdr:row>132</xdr:row>
      <xdr:rowOff>9005</xdr:rowOff>
    </xdr:from>
    <xdr:to>
      <xdr:col>8</xdr:col>
      <xdr:colOff>419101</xdr:colOff>
      <xdr:row>153</xdr:row>
      <xdr:rowOff>9005</xdr:rowOff>
    </xdr:to>
    <xdr:graphicFrame macro="">
      <xdr:nvGraphicFramePr>
        <xdr:cNvPr id="103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76200</xdr:colOff>
      <xdr:row>155</xdr:row>
      <xdr:rowOff>1385</xdr:rowOff>
    </xdr:from>
    <xdr:to>
      <xdr:col>8</xdr:col>
      <xdr:colOff>426721</xdr:colOff>
      <xdr:row>175</xdr:row>
      <xdr:rowOff>187729</xdr:rowOff>
    </xdr:to>
    <xdr:graphicFrame macro="">
      <xdr:nvGraphicFramePr>
        <xdr:cNvPr id="1032"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76200</xdr:colOff>
      <xdr:row>178</xdr:row>
      <xdr:rowOff>1385</xdr:rowOff>
    </xdr:from>
    <xdr:to>
      <xdr:col>8</xdr:col>
      <xdr:colOff>426721</xdr:colOff>
      <xdr:row>198</xdr:row>
      <xdr:rowOff>180108</xdr:rowOff>
    </xdr:to>
    <xdr:graphicFrame macro="">
      <xdr:nvGraphicFramePr>
        <xdr:cNvPr id="1033"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76200</xdr:colOff>
      <xdr:row>201</xdr:row>
      <xdr:rowOff>1385</xdr:rowOff>
    </xdr:from>
    <xdr:to>
      <xdr:col>8</xdr:col>
      <xdr:colOff>434341</xdr:colOff>
      <xdr:row>221</xdr:row>
      <xdr:rowOff>180109</xdr:rowOff>
    </xdr:to>
    <xdr:graphicFrame macro="">
      <xdr:nvGraphicFramePr>
        <xdr:cNvPr id="1034"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76200</xdr:colOff>
      <xdr:row>224</xdr:row>
      <xdr:rowOff>1385</xdr:rowOff>
    </xdr:from>
    <xdr:to>
      <xdr:col>8</xdr:col>
      <xdr:colOff>426721</xdr:colOff>
      <xdr:row>244</xdr:row>
      <xdr:rowOff>187729</xdr:rowOff>
    </xdr:to>
    <xdr:graphicFrame macro="">
      <xdr:nvGraphicFramePr>
        <xdr:cNvPr id="10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76200</xdr:colOff>
      <xdr:row>247</xdr:row>
      <xdr:rowOff>1385</xdr:rowOff>
    </xdr:from>
    <xdr:to>
      <xdr:col>8</xdr:col>
      <xdr:colOff>426721</xdr:colOff>
      <xdr:row>267</xdr:row>
      <xdr:rowOff>187728</xdr:rowOff>
    </xdr:to>
    <xdr:graphicFrame macro="">
      <xdr:nvGraphicFramePr>
        <xdr:cNvPr id="1036"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76200</xdr:colOff>
      <xdr:row>270</xdr:row>
      <xdr:rowOff>1385</xdr:rowOff>
    </xdr:from>
    <xdr:to>
      <xdr:col>8</xdr:col>
      <xdr:colOff>434341</xdr:colOff>
      <xdr:row>291</xdr:row>
      <xdr:rowOff>1385</xdr:rowOff>
    </xdr:to>
    <xdr:graphicFrame macro="">
      <xdr:nvGraphicFramePr>
        <xdr:cNvPr id="1037"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76200</xdr:colOff>
      <xdr:row>293</xdr:row>
      <xdr:rowOff>1385</xdr:rowOff>
    </xdr:from>
    <xdr:to>
      <xdr:col>8</xdr:col>
      <xdr:colOff>426721</xdr:colOff>
      <xdr:row>313</xdr:row>
      <xdr:rowOff>187729</xdr:rowOff>
    </xdr:to>
    <xdr:graphicFrame macro="">
      <xdr:nvGraphicFramePr>
        <xdr:cNvPr id="1038"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76200</xdr:colOff>
      <xdr:row>316</xdr:row>
      <xdr:rowOff>1385</xdr:rowOff>
    </xdr:from>
    <xdr:to>
      <xdr:col>8</xdr:col>
      <xdr:colOff>426721</xdr:colOff>
      <xdr:row>336</xdr:row>
      <xdr:rowOff>187728</xdr:rowOff>
    </xdr:to>
    <xdr:graphicFrame macro="">
      <xdr:nvGraphicFramePr>
        <xdr:cNvPr id="1039"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76200</xdr:colOff>
      <xdr:row>338</xdr:row>
      <xdr:rowOff>187729</xdr:rowOff>
    </xdr:from>
    <xdr:to>
      <xdr:col>8</xdr:col>
      <xdr:colOff>434341</xdr:colOff>
      <xdr:row>359</xdr:row>
      <xdr:rowOff>180109</xdr:rowOff>
    </xdr:to>
    <xdr:graphicFrame macro="">
      <xdr:nvGraphicFramePr>
        <xdr:cNvPr id="1040"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76200</xdr:colOff>
      <xdr:row>362</xdr:row>
      <xdr:rowOff>1385</xdr:rowOff>
    </xdr:from>
    <xdr:to>
      <xdr:col>8</xdr:col>
      <xdr:colOff>419101</xdr:colOff>
      <xdr:row>383</xdr:row>
      <xdr:rowOff>9005</xdr:rowOff>
    </xdr:to>
    <xdr:graphicFrame macro="">
      <xdr:nvGraphicFramePr>
        <xdr:cNvPr id="1041"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76200</xdr:colOff>
      <xdr:row>385</xdr:row>
      <xdr:rowOff>9005</xdr:rowOff>
    </xdr:from>
    <xdr:to>
      <xdr:col>8</xdr:col>
      <xdr:colOff>419101</xdr:colOff>
      <xdr:row>406</xdr:row>
      <xdr:rowOff>16625</xdr:rowOff>
    </xdr:to>
    <xdr:graphicFrame macro="">
      <xdr:nvGraphicFramePr>
        <xdr:cNvPr id="1042"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76200</xdr:colOff>
      <xdr:row>408</xdr:row>
      <xdr:rowOff>1385</xdr:rowOff>
    </xdr:from>
    <xdr:to>
      <xdr:col>8</xdr:col>
      <xdr:colOff>426721</xdr:colOff>
      <xdr:row>428</xdr:row>
      <xdr:rowOff>187729</xdr:rowOff>
    </xdr:to>
    <xdr:graphicFrame macro="">
      <xdr:nvGraphicFramePr>
        <xdr:cNvPr id="1043"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76200</xdr:colOff>
      <xdr:row>431</xdr:row>
      <xdr:rowOff>9005</xdr:rowOff>
    </xdr:from>
    <xdr:to>
      <xdr:col>8</xdr:col>
      <xdr:colOff>419101</xdr:colOff>
      <xdr:row>452</xdr:row>
      <xdr:rowOff>1385</xdr:rowOff>
    </xdr:to>
    <xdr:graphicFrame macro="">
      <xdr:nvGraphicFramePr>
        <xdr:cNvPr id="1044"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xdr:col>
      <xdr:colOff>76200</xdr:colOff>
      <xdr:row>454</xdr:row>
      <xdr:rowOff>1385</xdr:rowOff>
    </xdr:from>
    <xdr:to>
      <xdr:col>8</xdr:col>
      <xdr:colOff>419101</xdr:colOff>
      <xdr:row>475</xdr:row>
      <xdr:rowOff>1385</xdr:rowOff>
    </xdr:to>
    <xdr:graphicFrame macro="">
      <xdr:nvGraphicFramePr>
        <xdr:cNvPr id="1045"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xdr:col>
      <xdr:colOff>76200</xdr:colOff>
      <xdr:row>477</xdr:row>
      <xdr:rowOff>9005</xdr:rowOff>
    </xdr:from>
    <xdr:to>
      <xdr:col>8</xdr:col>
      <xdr:colOff>434341</xdr:colOff>
      <xdr:row>498</xdr:row>
      <xdr:rowOff>1385</xdr:rowOff>
    </xdr:to>
    <xdr:graphicFrame macro="">
      <xdr:nvGraphicFramePr>
        <xdr:cNvPr id="1046"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xdr:col>
      <xdr:colOff>76200</xdr:colOff>
      <xdr:row>499</xdr:row>
      <xdr:rowOff>187729</xdr:rowOff>
    </xdr:from>
    <xdr:to>
      <xdr:col>8</xdr:col>
      <xdr:colOff>426721</xdr:colOff>
      <xdr:row>520</xdr:row>
      <xdr:rowOff>180108</xdr:rowOff>
    </xdr:to>
    <xdr:graphicFrame macro="">
      <xdr:nvGraphicFramePr>
        <xdr:cNvPr id="1047"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xdr:col>
      <xdr:colOff>76200</xdr:colOff>
      <xdr:row>523</xdr:row>
      <xdr:rowOff>1385</xdr:rowOff>
    </xdr:from>
    <xdr:to>
      <xdr:col>8</xdr:col>
      <xdr:colOff>419101</xdr:colOff>
      <xdr:row>544</xdr:row>
      <xdr:rowOff>1385</xdr:rowOff>
    </xdr:to>
    <xdr:graphicFrame macro="">
      <xdr:nvGraphicFramePr>
        <xdr:cNvPr id="1048"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xdr:col>
      <xdr:colOff>76200</xdr:colOff>
      <xdr:row>545</xdr:row>
      <xdr:rowOff>187728</xdr:rowOff>
    </xdr:from>
    <xdr:to>
      <xdr:col>8</xdr:col>
      <xdr:colOff>411481</xdr:colOff>
      <xdr:row>566</xdr:row>
      <xdr:rowOff>187729</xdr:rowOff>
    </xdr:to>
    <xdr:graphicFrame macro="">
      <xdr:nvGraphicFramePr>
        <xdr:cNvPr id="1049"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xdr:col>
      <xdr:colOff>76200</xdr:colOff>
      <xdr:row>568</xdr:row>
      <xdr:rowOff>187729</xdr:rowOff>
    </xdr:from>
    <xdr:to>
      <xdr:col>8</xdr:col>
      <xdr:colOff>411481</xdr:colOff>
      <xdr:row>589</xdr:row>
      <xdr:rowOff>187728</xdr:rowOff>
    </xdr:to>
    <xdr:graphicFrame macro="">
      <xdr:nvGraphicFramePr>
        <xdr:cNvPr id="1051"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10391</xdr:colOff>
      <xdr:row>477</xdr:row>
      <xdr:rowOff>1</xdr:rowOff>
    </xdr:from>
    <xdr:to>
      <xdr:col>15</xdr:col>
      <xdr:colOff>43642</xdr:colOff>
      <xdr:row>498</xdr:row>
      <xdr:rowOff>0</xdr:rowOff>
    </xdr:to>
    <xdr:graphicFrame macro="">
      <xdr:nvGraphicFramePr>
        <xdr:cNvPr id="1054"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2771</xdr:colOff>
      <xdr:row>500</xdr:row>
      <xdr:rowOff>7621</xdr:rowOff>
    </xdr:from>
    <xdr:to>
      <xdr:col>15</xdr:col>
      <xdr:colOff>43642</xdr:colOff>
      <xdr:row>521</xdr:row>
      <xdr:rowOff>15241</xdr:rowOff>
    </xdr:to>
    <xdr:graphicFrame macro="">
      <xdr:nvGraphicFramePr>
        <xdr:cNvPr id="1055"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9</xdr:col>
      <xdr:colOff>2771</xdr:colOff>
      <xdr:row>523</xdr:row>
      <xdr:rowOff>7620</xdr:rowOff>
    </xdr:from>
    <xdr:to>
      <xdr:col>15</xdr:col>
      <xdr:colOff>36022</xdr:colOff>
      <xdr:row>544</xdr:row>
      <xdr:rowOff>7621</xdr:rowOff>
    </xdr:to>
    <xdr:graphicFrame macro="">
      <xdr:nvGraphicFramePr>
        <xdr:cNvPr id="1056"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9</xdr:col>
      <xdr:colOff>2771</xdr:colOff>
      <xdr:row>546</xdr:row>
      <xdr:rowOff>1</xdr:rowOff>
    </xdr:from>
    <xdr:to>
      <xdr:col>15</xdr:col>
      <xdr:colOff>36022</xdr:colOff>
      <xdr:row>567</xdr:row>
      <xdr:rowOff>0</xdr:rowOff>
    </xdr:to>
    <xdr:graphicFrame macro="">
      <xdr:nvGraphicFramePr>
        <xdr:cNvPr id="105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9</xdr:col>
      <xdr:colOff>2771</xdr:colOff>
      <xdr:row>569</xdr:row>
      <xdr:rowOff>1</xdr:rowOff>
    </xdr:from>
    <xdr:to>
      <xdr:col>15</xdr:col>
      <xdr:colOff>36022</xdr:colOff>
      <xdr:row>590</xdr:row>
      <xdr:rowOff>1</xdr:rowOff>
    </xdr:to>
    <xdr:graphicFrame macro="">
      <xdr:nvGraphicFramePr>
        <xdr:cNvPr id="1058" name="Chart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9</xdr:col>
      <xdr:colOff>33251</xdr:colOff>
      <xdr:row>63</xdr:row>
      <xdr:rowOff>38101</xdr:rowOff>
    </xdr:from>
    <xdr:to>
      <xdr:col>15</xdr:col>
      <xdr:colOff>69273</xdr:colOff>
      <xdr:row>84</xdr:row>
      <xdr:rowOff>15241</xdr:rowOff>
    </xdr:to>
    <xdr:graphicFrame macro="">
      <xdr:nvGraphicFramePr>
        <xdr:cNvPr id="1059"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xdr:col>
      <xdr:colOff>2771</xdr:colOff>
      <xdr:row>109</xdr:row>
      <xdr:rowOff>15241</xdr:rowOff>
    </xdr:from>
    <xdr:to>
      <xdr:col>15</xdr:col>
      <xdr:colOff>36022</xdr:colOff>
      <xdr:row>130</xdr:row>
      <xdr:rowOff>7620</xdr:rowOff>
    </xdr:to>
    <xdr:graphicFrame macro="">
      <xdr:nvGraphicFramePr>
        <xdr:cNvPr id="1061"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9</xdr:col>
      <xdr:colOff>2771</xdr:colOff>
      <xdr:row>132</xdr:row>
      <xdr:rowOff>15240</xdr:rowOff>
    </xdr:from>
    <xdr:to>
      <xdr:col>15</xdr:col>
      <xdr:colOff>36022</xdr:colOff>
      <xdr:row>153</xdr:row>
      <xdr:rowOff>15241</xdr:rowOff>
    </xdr:to>
    <xdr:graphicFrame macro="">
      <xdr:nvGraphicFramePr>
        <xdr:cNvPr id="1062"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9</xdr:col>
      <xdr:colOff>2771</xdr:colOff>
      <xdr:row>155</xdr:row>
      <xdr:rowOff>7621</xdr:rowOff>
    </xdr:from>
    <xdr:to>
      <xdr:col>15</xdr:col>
      <xdr:colOff>43642</xdr:colOff>
      <xdr:row>176</xdr:row>
      <xdr:rowOff>0</xdr:rowOff>
    </xdr:to>
    <xdr:graphicFrame macro="">
      <xdr:nvGraphicFramePr>
        <xdr:cNvPr id="1063"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9</xdr:col>
      <xdr:colOff>2771</xdr:colOff>
      <xdr:row>178</xdr:row>
      <xdr:rowOff>7621</xdr:rowOff>
    </xdr:from>
    <xdr:to>
      <xdr:col>15</xdr:col>
      <xdr:colOff>43642</xdr:colOff>
      <xdr:row>199</xdr:row>
      <xdr:rowOff>1</xdr:rowOff>
    </xdr:to>
    <xdr:graphicFrame macro="">
      <xdr:nvGraphicFramePr>
        <xdr:cNvPr id="1064"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9</xdr:col>
      <xdr:colOff>2771</xdr:colOff>
      <xdr:row>201</xdr:row>
      <xdr:rowOff>7620</xdr:rowOff>
    </xdr:from>
    <xdr:to>
      <xdr:col>15</xdr:col>
      <xdr:colOff>51262</xdr:colOff>
      <xdr:row>222</xdr:row>
      <xdr:rowOff>1</xdr:rowOff>
    </xdr:to>
    <xdr:graphicFrame macro="">
      <xdr:nvGraphicFramePr>
        <xdr:cNvPr id="1065"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9</xdr:col>
      <xdr:colOff>2771</xdr:colOff>
      <xdr:row>224</xdr:row>
      <xdr:rowOff>7621</xdr:rowOff>
    </xdr:from>
    <xdr:to>
      <xdr:col>15</xdr:col>
      <xdr:colOff>43642</xdr:colOff>
      <xdr:row>245</xdr:row>
      <xdr:rowOff>0</xdr:rowOff>
    </xdr:to>
    <xdr:graphicFrame macro="">
      <xdr:nvGraphicFramePr>
        <xdr:cNvPr id="1066"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9</xdr:col>
      <xdr:colOff>2771</xdr:colOff>
      <xdr:row>247</xdr:row>
      <xdr:rowOff>7621</xdr:rowOff>
    </xdr:from>
    <xdr:to>
      <xdr:col>15</xdr:col>
      <xdr:colOff>43642</xdr:colOff>
      <xdr:row>268</xdr:row>
      <xdr:rowOff>1</xdr:rowOff>
    </xdr:to>
    <xdr:graphicFrame macro="">
      <xdr:nvGraphicFramePr>
        <xdr:cNvPr id="1067"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9</xdr:col>
      <xdr:colOff>2771</xdr:colOff>
      <xdr:row>270</xdr:row>
      <xdr:rowOff>7620</xdr:rowOff>
    </xdr:from>
    <xdr:to>
      <xdr:col>15</xdr:col>
      <xdr:colOff>51262</xdr:colOff>
      <xdr:row>291</xdr:row>
      <xdr:rowOff>7621</xdr:rowOff>
    </xdr:to>
    <xdr:graphicFrame macro="">
      <xdr:nvGraphicFramePr>
        <xdr:cNvPr id="1068" name="Chart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9</xdr:col>
      <xdr:colOff>2771</xdr:colOff>
      <xdr:row>293</xdr:row>
      <xdr:rowOff>7621</xdr:rowOff>
    </xdr:from>
    <xdr:to>
      <xdr:col>15</xdr:col>
      <xdr:colOff>43642</xdr:colOff>
      <xdr:row>314</xdr:row>
      <xdr:rowOff>0</xdr:rowOff>
    </xdr:to>
    <xdr:graphicFrame macro="">
      <xdr:nvGraphicFramePr>
        <xdr:cNvPr id="1069"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9</xdr:col>
      <xdr:colOff>2771</xdr:colOff>
      <xdr:row>316</xdr:row>
      <xdr:rowOff>7621</xdr:rowOff>
    </xdr:from>
    <xdr:to>
      <xdr:col>15</xdr:col>
      <xdr:colOff>43642</xdr:colOff>
      <xdr:row>337</xdr:row>
      <xdr:rowOff>1</xdr:rowOff>
    </xdr:to>
    <xdr:graphicFrame macro="">
      <xdr:nvGraphicFramePr>
        <xdr:cNvPr id="1070" name="Chart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9</xdr:col>
      <xdr:colOff>2771</xdr:colOff>
      <xdr:row>339</xdr:row>
      <xdr:rowOff>0</xdr:rowOff>
    </xdr:from>
    <xdr:to>
      <xdr:col>15</xdr:col>
      <xdr:colOff>51262</xdr:colOff>
      <xdr:row>360</xdr:row>
      <xdr:rowOff>1</xdr:rowOff>
    </xdr:to>
    <xdr:graphicFrame macro="">
      <xdr:nvGraphicFramePr>
        <xdr:cNvPr id="1071"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9</xdr:col>
      <xdr:colOff>2771</xdr:colOff>
      <xdr:row>362</xdr:row>
      <xdr:rowOff>7621</xdr:rowOff>
    </xdr:from>
    <xdr:to>
      <xdr:col>15</xdr:col>
      <xdr:colOff>36022</xdr:colOff>
      <xdr:row>383</xdr:row>
      <xdr:rowOff>15240</xdr:rowOff>
    </xdr:to>
    <xdr:graphicFrame macro="">
      <xdr:nvGraphicFramePr>
        <xdr:cNvPr id="1072"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9</xdr:col>
      <xdr:colOff>2771</xdr:colOff>
      <xdr:row>385</xdr:row>
      <xdr:rowOff>15240</xdr:rowOff>
    </xdr:from>
    <xdr:to>
      <xdr:col>15</xdr:col>
      <xdr:colOff>36022</xdr:colOff>
      <xdr:row>406</xdr:row>
      <xdr:rowOff>22861</xdr:rowOff>
    </xdr:to>
    <xdr:graphicFrame macro="">
      <xdr:nvGraphicFramePr>
        <xdr:cNvPr id="1073" name="Chart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9</xdr:col>
      <xdr:colOff>2771</xdr:colOff>
      <xdr:row>408</xdr:row>
      <xdr:rowOff>7621</xdr:rowOff>
    </xdr:from>
    <xdr:to>
      <xdr:col>15</xdr:col>
      <xdr:colOff>43642</xdr:colOff>
      <xdr:row>429</xdr:row>
      <xdr:rowOff>0</xdr:rowOff>
    </xdr:to>
    <xdr:graphicFrame macro="">
      <xdr:nvGraphicFramePr>
        <xdr:cNvPr id="1074"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9</xdr:col>
      <xdr:colOff>2771</xdr:colOff>
      <xdr:row>431</xdr:row>
      <xdr:rowOff>15241</xdr:rowOff>
    </xdr:from>
    <xdr:to>
      <xdr:col>15</xdr:col>
      <xdr:colOff>36022</xdr:colOff>
      <xdr:row>452</xdr:row>
      <xdr:rowOff>7621</xdr:rowOff>
    </xdr:to>
    <xdr:graphicFrame macro="">
      <xdr:nvGraphicFramePr>
        <xdr:cNvPr id="1075"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9</xdr:col>
      <xdr:colOff>2771</xdr:colOff>
      <xdr:row>454</xdr:row>
      <xdr:rowOff>7620</xdr:rowOff>
    </xdr:from>
    <xdr:to>
      <xdr:col>15</xdr:col>
      <xdr:colOff>36022</xdr:colOff>
      <xdr:row>475</xdr:row>
      <xdr:rowOff>7621</xdr:rowOff>
    </xdr:to>
    <xdr:graphicFrame macro="">
      <xdr:nvGraphicFramePr>
        <xdr:cNvPr id="1076"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9</xdr:col>
      <xdr:colOff>2771</xdr:colOff>
      <xdr:row>86</xdr:row>
      <xdr:rowOff>7620</xdr:rowOff>
    </xdr:from>
    <xdr:to>
      <xdr:col>15</xdr:col>
      <xdr:colOff>58882</xdr:colOff>
      <xdr:row>107</xdr:row>
      <xdr:rowOff>7621</xdr:rowOff>
    </xdr:to>
    <xdr:graphicFrame macro="">
      <xdr:nvGraphicFramePr>
        <xdr:cNvPr id="1077" name="Chart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F583"/>
  <sheetViews>
    <sheetView zoomScale="75" zoomScaleNormal="75" workbookViewId="0">
      <pane xSplit="2" topLeftCell="C1" activePane="topRight" state="frozen"/>
      <selection activeCell="A43" sqref="A43"/>
      <selection pane="topRight" activeCell="G7" sqref="G7"/>
    </sheetView>
  </sheetViews>
  <sheetFormatPr defaultRowHeight="15"/>
  <cols>
    <col min="1" max="1" width="13.6328125" style="3" customWidth="1"/>
    <col min="2" max="2" width="10.453125" style="21" customWidth="1"/>
    <col min="3" max="3" width="10.81640625" style="18" customWidth="1"/>
    <col min="4" max="4" width="10.36328125" style="2" customWidth="1"/>
    <col min="5" max="5" width="10.54296875" style="3" customWidth="1"/>
    <col min="6" max="15" width="10.6328125" style="3" customWidth="1"/>
    <col min="16" max="16" width="10.36328125" style="4" customWidth="1"/>
    <col min="17" max="17" width="10.08984375" style="3" customWidth="1"/>
    <col min="18" max="16384" width="8.7265625" style="3"/>
  </cols>
  <sheetData>
    <row r="1" spans="1:30" ht="16.2" thickTop="1" thickBot="1">
      <c r="A1" s="64" t="s">
        <v>79</v>
      </c>
      <c r="B1" s="65"/>
      <c r="C1" s="24"/>
    </row>
    <row r="2" spans="1:30" ht="15.6" thickBot="1">
      <c r="A2" s="67" t="s">
        <v>80</v>
      </c>
      <c r="B2" s="68"/>
      <c r="C2" s="24"/>
    </row>
    <row r="3" spans="1:30" ht="16.2" thickTop="1" thickBot="1">
      <c r="A3" s="69" t="s">
        <v>82</v>
      </c>
      <c r="B3" s="72">
        <v>4964.5200000000004</v>
      </c>
      <c r="C3" s="24"/>
    </row>
    <row r="4" spans="1:30" ht="15.6" thickBot="1">
      <c r="A4" s="70" t="s">
        <v>81</v>
      </c>
      <c r="B4" s="73">
        <v>40884</v>
      </c>
      <c r="C4" s="24"/>
    </row>
    <row r="5" spans="1:30" ht="15.6" thickBot="1">
      <c r="A5" s="71" t="s">
        <v>83</v>
      </c>
      <c r="B5" s="74">
        <v>50</v>
      </c>
      <c r="C5" s="38"/>
    </row>
    <row r="6" spans="1:30" ht="16.2" thickTop="1" thickBot="1">
      <c r="A6" s="66"/>
      <c r="B6" s="66"/>
      <c r="C6" s="39"/>
      <c r="E6" s="2"/>
      <c r="F6" s="2"/>
      <c r="G6" s="2"/>
      <c r="H6" s="2" t="str">
        <f t="shared" ref="H6:W6" si="0">IF((H7&lt;&gt;""),G6+1,"")</f>
        <v/>
      </c>
      <c r="I6" s="2" t="str">
        <f t="shared" si="0"/>
        <v/>
      </c>
      <c r="J6" s="2" t="str">
        <f t="shared" si="0"/>
        <v/>
      </c>
      <c r="K6" s="2" t="str">
        <f t="shared" si="0"/>
        <v/>
      </c>
      <c r="L6" s="2" t="str">
        <f t="shared" si="0"/>
        <v/>
      </c>
      <c r="M6" s="2" t="str">
        <f t="shared" si="0"/>
        <v/>
      </c>
      <c r="N6" s="2" t="str">
        <f t="shared" si="0"/>
        <v/>
      </c>
      <c r="O6" s="2" t="str">
        <f t="shared" si="0"/>
        <v/>
      </c>
      <c r="P6" s="2" t="str">
        <f t="shared" si="0"/>
        <v/>
      </c>
      <c r="Q6" s="2" t="str">
        <f t="shared" si="0"/>
        <v/>
      </c>
      <c r="R6" s="2" t="str">
        <f t="shared" si="0"/>
        <v/>
      </c>
      <c r="S6" s="2" t="str">
        <f t="shared" si="0"/>
        <v/>
      </c>
      <c r="T6" s="2" t="str">
        <f t="shared" si="0"/>
        <v/>
      </c>
      <c r="U6" s="2" t="str">
        <f t="shared" si="0"/>
        <v/>
      </c>
      <c r="V6" s="2" t="str">
        <f t="shared" si="0"/>
        <v/>
      </c>
      <c r="W6" s="2" t="str">
        <f t="shared" si="0"/>
        <v/>
      </c>
    </row>
    <row r="7" spans="1:30" s="23" customFormat="1" ht="18" customHeight="1" thickTop="1">
      <c r="A7" s="43"/>
      <c r="B7" s="44" t="s">
        <v>51</v>
      </c>
      <c r="C7" s="45">
        <f>B4</f>
        <v>40884</v>
      </c>
      <c r="D7" s="30">
        <v>40909</v>
      </c>
      <c r="E7" s="23">
        <v>41021</v>
      </c>
      <c r="F7" s="23">
        <v>41157</v>
      </c>
    </row>
    <row r="8" spans="1:30" s="5" customFormat="1" ht="15.6">
      <c r="A8" s="46"/>
      <c r="B8" s="6" t="s">
        <v>53</v>
      </c>
      <c r="C8" s="47">
        <v>0</v>
      </c>
      <c r="D8" s="31">
        <f t="shared" ref="D8:F8" si="1">IF(D7&lt;&gt;0, D7-C7, 0)</f>
        <v>25</v>
      </c>
      <c r="E8" s="5">
        <f t="shared" si="1"/>
        <v>112</v>
      </c>
      <c r="F8" s="5">
        <f t="shared" si="1"/>
        <v>136</v>
      </c>
      <c r="G8" s="5">
        <f>IF(G7&lt;&gt;0, G7-F7, 0)</f>
        <v>0</v>
      </c>
      <c r="H8" s="5">
        <f t="shared" ref="H8:P8" si="2">IF(H7&lt;&gt;0, H7-G7, 0)</f>
        <v>0</v>
      </c>
      <c r="I8" s="5">
        <f t="shared" si="2"/>
        <v>0</v>
      </c>
      <c r="J8" s="5">
        <f t="shared" si="2"/>
        <v>0</v>
      </c>
      <c r="K8" s="5">
        <f t="shared" si="2"/>
        <v>0</v>
      </c>
      <c r="L8" s="5">
        <f t="shared" si="2"/>
        <v>0</v>
      </c>
      <c r="M8" s="5">
        <f t="shared" si="2"/>
        <v>0</v>
      </c>
      <c r="N8" s="5">
        <f t="shared" si="2"/>
        <v>0</v>
      </c>
      <c r="O8" s="5">
        <f t="shared" si="2"/>
        <v>0</v>
      </c>
      <c r="P8" s="5">
        <f t="shared" si="2"/>
        <v>0</v>
      </c>
      <c r="Q8" s="5" t="str">
        <f>IF(Q7-P7&gt;0,Q7-P7,"")</f>
        <v/>
      </c>
      <c r="R8" s="5" t="str">
        <f>IF(R7-Q7&gt;0,R7-Q7,"")</f>
        <v/>
      </c>
      <c r="S8" s="5" t="str">
        <f>IF(S7-R7&gt;0,S7-R7,"")</f>
        <v/>
      </c>
      <c r="T8" s="5" t="str">
        <f>IF(T7-S7&gt;0,T7-S7,"")</f>
        <v/>
      </c>
    </row>
    <row r="9" spans="1:30" s="12" customFormat="1" ht="18" customHeight="1">
      <c r="A9" s="48"/>
      <c r="B9" s="25" t="s">
        <v>55</v>
      </c>
      <c r="C9" s="49">
        <f>B3</f>
        <v>4964.5200000000004</v>
      </c>
      <c r="D9" s="32">
        <v>4974.16</v>
      </c>
      <c r="E9" s="7">
        <v>4997.4399999999996</v>
      </c>
      <c r="F9" s="7">
        <v>5034.9399999999996</v>
      </c>
      <c r="G9" s="7"/>
      <c r="H9" s="7"/>
      <c r="I9" s="7"/>
      <c r="J9" s="7"/>
      <c r="K9" s="7"/>
      <c r="L9" s="7"/>
      <c r="M9" s="7"/>
      <c r="N9" s="7"/>
      <c r="O9" s="7"/>
      <c r="P9" s="1"/>
    </row>
    <row r="10" spans="1:30" s="8" customFormat="1" ht="15.6">
      <c r="A10" s="50"/>
      <c r="B10" s="9" t="s">
        <v>52</v>
      </c>
      <c r="C10" s="51">
        <v>0</v>
      </c>
      <c r="D10" s="33">
        <f>IF((D9-C9&gt;0), D9-C9, 0)</f>
        <v>9.6399999999994179</v>
      </c>
      <c r="E10" s="8">
        <f>IF((E9-D9&gt;0), E9-D9, 0)</f>
        <v>23.279999999999745</v>
      </c>
      <c r="F10" s="8">
        <f>IF((F9-E9&gt;0), F9-E9, 0)</f>
        <v>37.5</v>
      </c>
      <c r="G10" s="8">
        <f>IF((G9-F9&gt;0), G9-F9, 0)</f>
        <v>0</v>
      </c>
      <c r="H10" s="8">
        <f t="shared" ref="H10:P10" si="3">IF((H9-G9&gt;0), H9-G9, 0)</f>
        <v>0</v>
      </c>
      <c r="I10" s="8">
        <f t="shared" si="3"/>
        <v>0</v>
      </c>
      <c r="J10" s="8">
        <f t="shared" si="3"/>
        <v>0</v>
      </c>
      <c r="K10" s="8">
        <f t="shared" si="3"/>
        <v>0</v>
      </c>
      <c r="L10" s="8">
        <f t="shared" si="3"/>
        <v>0</v>
      </c>
      <c r="M10" s="8">
        <f t="shared" si="3"/>
        <v>0</v>
      </c>
      <c r="N10" s="8">
        <f t="shared" si="3"/>
        <v>0</v>
      </c>
      <c r="O10" s="8">
        <f t="shared" si="3"/>
        <v>0</v>
      </c>
      <c r="P10" s="8">
        <f t="shared" si="3"/>
        <v>0</v>
      </c>
      <c r="Q10" s="8" t="str">
        <f t="shared" ref="Q10:T10" si="4">IF(Q9-P9&gt;0,Q9-P9,"")</f>
        <v/>
      </c>
      <c r="R10" s="8" t="str">
        <f t="shared" si="4"/>
        <v/>
      </c>
      <c r="S10" s="8" t="str">
        <f t="shared" si="4"/>
        <v/>
      </c>
      <c r="T10" s="8" t="str">
        <f t="shared" si="4"/>
        <v/>
      </c>
    </row>
    <row r="11" spans="1:30" s="10" customFormat="1" ht="15.6">
      <c r="A11" s="52" t="s">
        <v>50</v>
      </c>
      <c r="B11" s="9" t="s">
        <v>49</v>
      </c>
      <c r="C11" s="53"/>
      <c r="D11" s="34"/>
      <c r="P11" s="11"/>
    </row>
    <row r="12" spans="1:30" s="13" customFormat="1">
      <c r="A12" s="54" t="s">
        <v>6</v>
      </c>
      <c r="B12" s="26" t="s">
        <v>54</v>
      </c>
      <c r="C12" s="55" t="s">
        <v>3</v>
      </c>
      <c r="D12" s="35">
        <v>7</v>
      </c>
      <c r="E12" s="14">
        <v>8</v>
      </c>
      <c r="F12" s="14">
        <v>10</v>
      </c>
      <c r="G12" s="14"/>
      <c r="H12" s="14"/>
      <c r="I12" s="14"/>
      <c r="J12" s="14"/>
      <c r="K12" s="14"/>
      <c r="L12" s="14"/>
      <c r="M12" s="14"/>
      <c r="N12" s="14"/>
      <c r="O12" s="14"/>
      <c r="P12" s="14"/>
      <c r="Q12" s="14"/>
      <c r="R12" s="14"/>
      <c r="S12" s="14"/>
      <c r="T12" s="14"/>
    </row>
    <row r="13" spans="1:30" s="15" customFormat="1">
      <c r="A13" s="56"/>
      <c r="B13" s="27" t="s">
        <v>56</v>
      </c>
      <c r="C13" s="51" t="s">
        <v>3</v>
      </c>
      <c r="D13" s="36">
        <f>IF(D$10&gt;0, $B$5*(D12/D$10), "")</f>
        <v>36.307053941910908</v>
      </c>
      <c r="E13" s="36">
        <f t="shared" ref="E13:P13" si="5">IF(E$10&gt;0, $B$5*(E12/E$10), "")</f>
        <v>17.182130584192628</v>
      </c>
      <c r="F13" s="36">
        <f t="shared" si="5"/>
        <v>13.333333333333334</v>
      </c>
      <c r="G13" s="36" t="str">
        <f t="shared" si="5"/>
        <v/>
      </c>
      <c r="H13" s="36" t="str">
        <f t="shared" si="5"/>
        <v/>
      </c>
      <c r="I13" s="36" t="str">
        <f t="shared" si="5"/>
        <v/>
      </c>
      <c r="J13" s="36" t="str">
        <f t="shared" si="5"/>
        <v/>
      </c>
      <c r="K13" s="36" t="str">
        <f t="shared" si="5"/>
        <v/>
      </c>
      <c r="L13" s="36" t="str">
        <f t="shared" si="5"/>
        <v/>
      </c>
      <c r="M13" s="36" t="str">
        <f t="shared" si="5"/>
        <v/>
      </c>
      <c r="N13" s="36" t="str">
        <f t="shared" si="5"/>
        <v/>
      </c>
      <c r="O13" s="36" t="str">
        <f t="shared" si="5"/>
        <v/>
      </c>
      <c r="P13" s="36" t="str">
        <f t="shared" si="5"/>
        <v/>
      </c>
    </row>
    <row r="14" spans="1:30" s="13" customFormat="1">
      <c r="A14" s="54" t="s">
        <v>7</v>
      </c>
      <c r="B14" s="26" t="s">
        <v>54</v>
      </c>
      <c r="C14" s="55" t="s">
        <v>1</v>
      </c>
      <c r="D14" s="35">
        <v>16</v>
      </c>
      <c r="E14" s="14">
        <v>13</v>
      </c>
      <c r="F14" s="14">
        <v>7</v>
      </c>
      <c r="G14" s="14"/>
      <c r="H14" s="14"/>
      <c r="I14" s="14"/>
      <c r="J14" s="14"/>
      <c r="K14" s="14"/>
      <c r="L14" s="14"/>
      <c r="M14" s="14"/>
      <c r="N14" s="14"/>
      <c r="O14" s="14"/>
      <c r="P14" s="14"/>
    </row>
    <row r="15" spans="1:30" s="4" customFormat="1">
      <c r="A15" s="57"/>
      <c r="B15" s="27" t="s">
        <v>56</v>
      </c>
      <c r="C15" s="58" t="str">
        <f>C14</f>
        <v>Cr</v>
      </c>
      <c r="D15" s="36">
        <f>IF(D$10&gt;0, $B$5*(D14/D$10), "")</f>
        <v>82.987551867224923</v>
      </c>
      <c r="E15" s="36">
        <f t="shared" ref="E15:P15" si="6">IF(E$10&gt;0, $B$5*(E14/E$10), "")</f>
        <v>27.920962199313021</v>
      </c>
      <c r="F15" s="36">
        <f t="shared" si="6"/>
        <v>9.3333333333333339</v>
      </c>
      <c r="G15" s="36" t="str">
        <f t="shared" si="6"/>
        <v/>
      </c>
      <c r="H15" s="36" t="str">
        <f t="shared" si="6"/>
        <v/>
      </c>
      <c r="I15" s="36" t="str">
        <f t="shared" si="6"/>
        <v/>
      </c>
      <c r="J15" s="36" t="str">
        <f t="shared" si="6"/>
        <v/>
      </c>
      <c r="K15" s="36" t="str">
        <f t="shared" si="6"/>
        <v/>
      </c>
      <c r="L15" s="36" t="str">
        <f t="shared" si="6"/>
        <v/>
      </c>
      <c r="M15" s="36" t="str">
        <f t="shared" si="6"/>
        <v/>
      </c>
      <c r="N15" s="36" t="str">
        <f t="shared" si="6"/>
        <v/>
      </c>
      <c r="O15" s="36" t="str">
        <f t="shared" si="6"/>
        <v/>
      </c>
      <c r="P15" s="36" t="str">
        <f t="shared" si="6"/>
        <v/>
      </c>
      <c r="Q15" s="15"/>
      <c r="R15" s="15"/>
      <c r="S15" s="15"/>
      <c r="T15" s="15"/>
      <c r="U15" s="15"/>
      <c r="V15" s="15"/>
      <c r="W15" s="15"/>
      <c r="X15" s="15"/>
      <c r="Y15" s="15"/>
      <c r="Z15" s="15"/>
      <c r="AA15" s="15"/>
      <c r="AB15" s="15"/>
      <c r="AC15" s="15"/>
      <c r="AD15" s="15"/>
    </row>
    <row r="16" spans="1:30" s="13" customFormat="1">
      <c r="A16" s="54" t="s">
        <v>8</v>
      </c>
      <c r="B16" s="26" t="s">
        <v>54</v>
      </c>
      <c r="C16" s="55" t="s">
        <v>4</v>
      </c>
      <c r="D16" s="35">
        <v>31</v>
      </c>
      <c r="E16" s="14">
        <v>44</v>
      </c>
      <c r="F16" s="14">
        <v>35</v>
      </c>
      <c r="G16" s="14"/>
      <c r="H16" s="14"/>
      <c r="I16" s="14"/>
      <c r="J16" s="14"/>
      <c r="K16" s="14"/>
      <c r="L16" s="14"/>
      <c r="M16" s="14"/>
      <c r="N16" s="14"/>
      <c r="O16" s="14"/>
      <c r="P16" s="14"/>
    </row>
    <row r="17" spans="1:30" s="4" customFormat="1">
      <c r="A17" s="57"/>
      <c r="B17" s="27" t="s">
        <v>56</v>
      </c>
      <c r="C17" s="58" t="str">
        <f>C16</f>
        <v>Fe</v>
      </c>
      <c r="D17" s="36">
        <f>IF(D$10&gt;0, $B$5*(D16/D$10), "")</f>
        <v>160.7883817427483</v>
      </c>
      <c r="E17" s="36">
        <f t="shared" ref="E17:P17" si="7">IF(E$10&gt;0, $B$5*(E16/E$10), "")</f>
        <v>94.501718213059448</v>
      </c>
      <c r="F17" s="36">
        <f t="shared" si="7"/>
        <v>46.666666666666664</v>
      </c>
      <c r="G17" s="36" t="str">
        <f t="shared" si="7"/>
        <v/>
      </c>
      <c r="H17" s="36" t="str">
        <f t="shared" si="7"/>
        <v/>
      </c>
      <c r="I17" s="36" t="str">
        <f t="shared" si="7"/>
        <v/>
      </c>
      <c r="J17" s="36" t="str">
        <f t="shared" si="7"/>
        <v/>
      </c>
      <c r="K17" s="36" t="str">
        <f t="shared" si="7"/>
        <v/>
      </c>
      <c r="L17" s="36" t="str">
        <f t="shared" si="7"/>
        <v/>
      </c>
      <c r="M17" s="36" t="str">
        <f t="shared" si="7"/>
        <v/>
      </c>
      <c r="N17" s="36" t="str">
        <f t="shared" si="7"/>
        <v/>
      </c>
      <c r="O17" s="36" t="str">
        <f t="shared" si="7"/>
        <v/>
      </c>
      <c r="P17" s="36" t="str">
        <f t="shared" si="7"/>
        <v/>
      </c>
      <c r="Q17" s="15"/>
      <c r="R17" s="15"/>
      <c r="S17" s="15"/>
      <c r="T17" s="15"/>
      <c r="U17" s="15"/>
      <c r="V17" s="15"/>
      <c r="W17" s="15"/>
      <c r="X17" s="15"/>
      <c r="Y17" s="15"/>
      <c r="Z17" s="15"/>
      <c r="AA17" s="15"/>
      <c r="AB17" s="15"/>
      <c r="AC17" s="15"/>
      <c r="AD17" s="15"/>
    </row>
    <row r="18" spans="1:30" s="13" customFormat="1">
      <c r="A18" s="54" t="s">
        <v>9</v>
      </c>
      <c r="B18" s="26" t="s">
        <v>54</v>
      </c>
      <c r="C18" s="55" t="s">
        <v>2</v>
      </c>
      <c r="D18" s="35">
        <v>17</v>
      </c>
      <c r="E18" s="14">
        <v>24</v>
      </c>
      <c r="F18" s="14">
        <v>16</v>
      </c>
      <c r="G18" s="14"/>
      <c r="H18" s="14"/>
      <c r="I18" s="14"/>
      <c r="J18" s="14"/>
      <c r="K18" s="14"/>
      <c r="L18" s="14"/>
      <c r="M18" s="14"/>
      <c r="N18" s="14"/>
      <c r="O18" s="14"/>
      <c r="P18" s="14"/>
    </row>
    <row r="19" spans="1:30" s="4" customFormat="1">
      <c r="A19" s="57"/>
      <c r="B19" s="27" t="s">
        <v>56</v>
      </c>
      <c r="C19" s="58" t="str">
        <f>C18</f>
        <v>Cu</v>
      </c>
      <c r="D19" s="36">
        <f>IF(D$10&gt;0, $B$5*(D18/D$10), "")</f>
        <v>88.174273858926483</v>
      </c>
      <c r="E19" s="36">
        <f t="shared" ref="E19:P19" si="8">IF(E$10&gt;0, $B$5*(E18/E$10), "")</f>
        <v>51.546391752577883</v>
      </c>
      <c r="F19" s="36">
        <f t="shared" si="8"/>
        <v>21.333333333333336</v>
      </c>
      <c r="G19" s="36" t="str">
        <f t="shared" si="8"/>
        <v/>
      </c>
      <c r="H19" s="36" t="str">
        <f t="shared" si="8"/>
        <v/>
      </c>
      <c r="I19" s="36" t="str">
        <f t="shared" si="8"/>
        <v/>
      </c>
      <c r="J19" s="36" t="str">
        <f t="shared" si="8"/>
        <v/>
      </c>
      <c r="K19" s="36" t="str">
        <f t="shared" si="8"/>
        <v/>
      </c>
      <c r="L19" s="36" t="str">
        <f t="shared" si="8"/>
        <v/>
      </c>
      <c r="M19" s="36" t="str">
        <f t="shared" si="8"/>
        <v/>
      </c>
      <c r="N19" s="36" t="str">
        <f t="shared" si="8"/>
        <v/>
      </c>
      <c r="O19" s="36" t="str">
        <f t="shared" si="8"/>
        <v/>
      </c>
      <c r="P19" s="36" t="str">
        <f t="shared" si="8"/>
        <v/>
      </c>
      <c r="Q19" s="15"/>
      <c r="R19" s="15"/>
      <c r="S19" s="15"/>
      <c r="T19" s="15"/>
      <c r="U19" s="15"/>
      <c r="V19" s="15"/>
      <c r="W19" s="15"/>
      <c r="X19" s="15"/>
      <c r="Y19" s="15"/>
      <c r="Z19" s="15"/>
      <c r="AA19" s="15"/>
      <c r="AB19" s="15"/>
      <c r="AC19" s="15"/>
      <c r="AD19" s="15"/>
    </row>
    <row r="20" spans="1:30" s="13" customFormat="1">
      <c r="A20" s="54" t="s">
        <v>10</v>
      </c>
      <c r="B20" s="26" t="s">
        <v>54</v>
      </c>
      <c r="C20" s="55" t="s">
        <v>0</v>
      </c>
      <c r="D20" s="35">
        <v>1076</v>
      </c>
      <c r="E20" s="14">
        <v>2718</v>
      </c>
      <c r="F20" s="14">
        <v>3352</v>
      </c>
      <c r="G20" s="14"/>
      <c r="H20" s="14"/>
      <c r="I20" s="14"/>
      <c r="J20" s="14"/>
      <c r="K20" s="14"/>
      <c r="L20" s="14"/>
      <c r="M20" s="14"/>
      <c r="N20" s="14"/>
      <c r="O20" s="14"/>
      <c r="P20" s="14"/>
    </row>
    <row r="21" spans="1:30" s="4" customFormat="1">
      <c r="A21" s="57"/>
      <c r="B21" s="27" t="s">
        <v>56</v>
      </c>
      <c r="C21" s="58" t="str">
        <f>C20</f>
        <v>Pb</v>
      </c>
      <c r="D21" s="36">
        <f>IF(D$10&gt;0, $B$5*(D20/D$10), "")</f>
        <v>5580.9128630708765</v>
      </c>
      <c r="E21" s="36">
        <f t="shared" ref="E21:P21" si="9">IF(E$10&gt;0, $B$5*(E20/E$10), "")</f>
        <v>5837.6288659794454</v>
      </c>
      <c r="F21" s="36">
        <f t="shared" si="9"/>
        <v>4469.3333333333339</v>
      </c>
      <c r="G21" s="36" t="str">
        <f t="shared" si="9"/>
        <v/>
      </c>
      <c r="H21" s="36" t="str">
        <f t="shared" si="9"/>
        <v/>
      </c>
      <c r="I21" s="36" t="str">
        <f t="shared" si="9"/>
        <v/>
      </c>
      <c r="J21" s="36" t="str">
        <f t="shared" si="9"/>
        <v/>
      </c>
      <c r="K21" s="36" t="str">
        <f t="shared" si="9"/>
        <v/>
      </c>
      <c r="L21" s="36" t="str">
        <f t="shared" si="9"/>
        <v/>
      </c>
      <c r="M21" s="36" t="str">
        <f t="shared" si="9"/>
        <v/>
      </c>
      <c r="N21" s="36" t="str">
        <f t="shared" si="9"/>
        <v/>
      </c>
      <c r="O21" s="36" t="str">
        <f t="shared" si="9"/>
        <v/>
      </c>
      <c r="P21" s="36" t="str">
        <f t="shared" si="9"/>
        <v/>
      </c>
      <c r="Q21" s="15"/>
      <c r="R21" s="15"/>
      <c r="S21" s="15"/>
      <c r="T21" s="15"/>
      <c r="U21" s="15"/>
      <c r="V21" s="15"/>
      <c r="W21" s="15"/>
      <c r="X21" s="15"/>
      <c r="Y21" s="15"/>
      <c r="Z21" s="15"/>
      <c r="AA21" s="15"/>
      <c r="AB21" s="15"/>
      <c r="AC21" s="15"/>
      <c r="AD21" s="15"/>
    </row>
    <row r="22" spans="1:30" s="13" customFormat="1">
      <c r="A22" s="54" t="s">
        <v>11</v>
      </c>
      <c r="B22" s="26" t="s">
        <v>54</v>
      </c>
      <c r="C22" s="55" t="s">
        <v>5</v>
      </c>
      <c r="D22" s="35">
        <v>3</v>
      </c>
      <c r="E22" s="14">
        <v>0</v>
      </c>
      <c r="F22" s="14">
        <v>5</v>
      </c>
      <c r="G22" s="14"/>
      <c r="H22" s="14"/>
      <c r="I22" s="14"/>
      <c r="J22" s="14"/>
      <c r="K22" s="14"/>
      <c r="L22" s="14"/>
      <c r="M22" s="14"/>
      <c r="N22" s="14"/>
      <c r="O22" s="14"/>
      <c r="P22" s="14"/>
    </row>
    <row r="23" spans="1:30" s="4" customFormat="1">
      <c r="A23" s="57"/>
      <c r="B23" s="27" t="s">
        <v>56</v>
      </c>
      <c r="C23" s="58" t="str">
        <f>C22</f>
        <v>Sn</v>
      </c>
      <c r="D23" s="36">
        <f>IF(D$10&gt;0, $B$5*(D22/D$10), "")</f>
        <v>15.560165975104672</v>
      </c>
      <c r="E23" s="36">
        <f t="shared" ref="E23:P23" si="10">IF(E$10&gt;0, $B$5*(E22/E$10), "")</f>
        <v>0</v>
      </c>
      <c r="F23" s="36">
        <f t="shared" si="10"/>
        <v>6.666666666666667</v>
      </c>
      <c r="G23" s="36" t="str">
        <f t="shared" si="10"/>
        <v/>
      </c>
      <c r="H23" s="36" t="str">
        <f t="shared" si="10"/>
        <v/>
      </c>
      <c r="I23" s="36" t="str">
        <f t="shared" si="10"/>
        <v/>
      </c>
      <c r="J23" s="36" t="str">
        <f t="shared" si="10"/>
        <v/>
      </c>
      <c r="K23" s="36" t="str">
        <f t="shared" si="10"/>
        <v/>
      </c>
      <c r="L23" s="36" t="str">
        <f t="shared" si="10"/>
        <v/>
      </c>
      <c r="M23" s="36" t="str">
        <f t="shared" si="10"/>
        <v/>
      </c>
      <c r="N23" s="36" t="str">
        <f t="shared" si="10"/>
        <v/>
      </c>
      <c r="O23" s="36" t="str">
        <f t="shared" si="10"/>
        <v/>
      </c>
      <c r="P23" s="36" t="str">
        <f t="shared" si="10"/>
        <v/>
      </c>
      <c r="Q23" s="15"/>
      <c r="R23" s="15"/>
      <c r="S23" s="15"/>
      <c r="T23" s="15"/>
      <c r="U23" s="15"/>
      <c r="V23" s="15"/>
      <c r="W23" s="15"/>
      <c r="X23" s="15"/>
      <c r="Y23" s="15"/>
      <c r="Z23" s="15"/>
      <c r="AA23" s="15"/>
      <c r="AB23" s="15"/>
      <c r="AC23" s="15"/>
      <c r="AD23" s="15"/>
    </row>
    <row r="24" spans="1:30" s="13" customFormat="1">
      <c r="A24" s="54" t="s">
        <v>12</v>
      </c>
      <c r="B24" s="26" t="s">
        <v>54</v>
      </c>
      <c r="C24" s="55" t="s">
        <v>13</v>
      </c>
      <c r="D24" s="35">
        <v>2</v>
      </c>
      <c r="E24" s="14">
        <v>3</v>
      </c>
      <c r="F24" s="14">
        <v>2</v>
      </c>
      <c r="G24" s="14"/>
      <c r="H24" s="14"/>
      <c r="I24" s="14"/>
      <c r="J24" s="14"/>
      <c r="K24" s="14"/>
      <c r="L24" s="14"/>
      <c r="M24" s="14"/>
      <c r="N24" s="14"/>
      <c r="O24" s="14"/>
      <c r="P24" s="14"/>
    </row>
    <row r="25" spans="1:30" s="4" customFormat="1">
      <c r="A25" s="57"/>
      <c r="B25" s="27" t="s">
        <v>56</v>
      </c>
      <c r="C25" s="58" t="str">
        <f>C24</f>
        <v>Mo</v>
      </c>
      <c r="D25" s="36">
        <f>IF(D$10&gt;0, $B$5*(D24/D$10), "")</f>
        <v>10.373443983403115</v>
      </c>
      <c r="E25" s="36">
        <f t="shared" ref="E25:P25" si="11">IF(E$10&gt;0, $B$5*(E24/E$10), "")</f>
        <v>6.4432989690722353</v>
      </c>
      <c r="F25" s="36">
        <f t="shared" si="11"/>
        <v>2.666666666666667</v>
      </c>
      <c r="G25" s="36" t="str">
        <f t="shared" si="11"/>
        <v/>
      </c>
      <c r="H25" s="36" t="str">
        <f t="shared" si="11"/>
        <v/>
      </c>
      <c r="I25" s="36" t="str">
        <f t="shared" si="11"/>
        <v/>
      </c>
      <c r="J25" s="36" t="str">
        <f t="shared" si="11"/>
        <v/>
      </c>
      <c r="K25" s="36" t="str">
        <f t="shared" si="11"/>
        <v/>
      </c>
      <c r="L25" s="36" t="str">
        <f t="shared" si="11"/>
        <v/>
      </c>
      <c r="M25" s="36" t="str">
        <f t="shared" si="11"/>
        <v/>
      </c>
      <c r="N25" s="36" t="str">
        <f t="shared" si="11"/>
        <v/>
      </c>
      <c r="O25" s="36" t="str">
        <f t="shared" si="11"/>
        <v/>
      </c>
      <c r="P25" s="36" t="str">
        <f t="shared" si="11"/>
        <v/>
      </c>
      <c r="Q25" s="15"/>
      <c r="R25" s="15"/>
      <c r="S25" s="15"/>
      <c r="T25" s="15"/>
      <c r="U25" s="15"/>
      <c r="V25" s="15"/>
      <c r="W25" s="15"/>
      <c r="X25" s="15"/>
      <c r="Y25" s="15"/>
      <c r="Z25" s="15"/>
      <c r="AA25" s="15"/>
      <c r="AB25" s="15"/>
      <c r="AC25" s="15"/>
      <c r="AD25" s="15"/>
    </row>
    <row r="26" spans="1:30" s="13" customFormat="1">
      <c r="A26" s="54" t="s">
        <v>14</v>
      </c>
      <c r="B26" s="26" t="s">
        <v>54</v>
      </c>
      <c r="C26" s="55" t="s">
        <v>30</v>
      </c>
      <c r="D26" s="35">
        <v>9</v>
      </c>
      <c r="E26" s="14">
        <v>14</v>
      </c>
      <c r="F26" s="14">
        <v>16</v>
      </c>
      <c r="G26" s="14"/>
      <c r="H26" s="14"/>
      <c r="I26" s="14"/>
      <c r="J26" s="14"/>
      <c r="K26" s="14"/>
      <c r="L26" s="14"/>
      <c r="M26" s="14"/>
      <c r="N26" s="14"/>
      <c r="O26" s="14"/>
      <c r="P26" s="14"/>
    </row>
    <row r="27" spans="1:30" s="4" customFormat="1">
      <c r="A27" s="57"/>
      <c r="B27" s="27" t="s">
        <v>56</v>
      </c>
      <c r="C27" s="58" t="str">
        <f>C26</f>
        <v>Ni</v>
      </c>
      <c r="D27" s="36">
        <f>IF(D$10&gt;0, $B$5*(D26/D$10), "")</f>
        <v>46.680497925314022</v>
      </c>
      <c r="E27" s="36">
        <f t="shared" ref="E27:P27" si="12">IF(E$10&gt;0, $B$5*(E26/E$10), "")</f>
        <v>30.068728522337096</v>
      </c>
      <c r="F27" s="36">
        <f t="shared" si="12"/>
        <v>21.333333333333336</v>
      </c>
      <c r="G27" s="36" t="str">
        <f t="shared" si="12"/>
        <v/>
      </c>
      <c r="H27" s="36" t="str">
        <f t="shared" si="12"/>
        <v/>
      </c>
      <c r="I27" s="36" t="str">
        <f t="shared" si="12"/>
        <v/>
      </c>
      <c r="J27" s="36" t="str">
        <f t="shared" si="12"/>
        <v/>
      </c>
      <c r="K27" s="36" t="str">
        <f t="shared" si="12"/>
        <v/>
      </c>
      <c r="L27" s="36" t="str">
        <f t="shared" si="12"/>
        <v/>
      </c>
      <c r="M27" s="36" t="str">
        <f t="shared" si="12"/>
        <v/>
      </c>
      <c r="N27" s="36" t="str">
        <f t="shared" si="12"/>
        <v/>
      </c>
      <c r="O27" s="36" t="str">
        <f t="shared" si="12"/>
        <v/>
      </c>
      <c r="P27" s="36" t="str">
        <f t="shared" si="12"/>
        <v/>
      </c>
      <c r="Q27" s="15"/>
      <c r="R27" s="15"/>
      <c r="S27" s="15"/>
      <c r="T27" s="15"/>
      <c r="U27" s="15"/>
      <c r="V27" s="15"/>
      <c r="W27" s="15"/>
      <c r="X27" s="15"/>
      <c r="Y27" s="15"/>
      <c r="Z27" s="15"/>
      <c r="AA27" s="15"/>
      <c r="AB27" s="15"/>
      <c r="AC27" s="15"/>
      <c r="AD27" s="15"/>
    </row>
    <row r="28" spans="1:30" s="13" customFormat="1">
      <c r="A28" s="54" t="s">
        <v>15</v>
      </c>
      <c r="B28" s="26" t="s">
        <v>54</v>
      </c>
      <c r="C28" s="55" t="s">
        <v>31</v>
      </c>
      <c r="D28" s="35">
        <v>1</v>
      </c>
      <c r="E28" s="14">
        <v>1</v>
      </c>
      <c r="F28" s="14">
        <v>1</v>
      </c>
      <c r="G28" s="14"/>
      <c r="H28" s="14"/>
      <c r="I28" s="14"/>
      <c r="J28" s="14"/>
      <c r="K28" s="14"/>
      <c r="L28" s="14"/>
      <c r="M28" s="14"/>
      <c r="N28" s="14"/>
      <c r="O28" s="14"/>
      <c r="P28" s="14"/>
    </row>
    <row r="29" spans="1:30" s="4" customFormat="1">
      <c r="A29" s="57"/>
      <c r="B29" s="27" t="s">
        <v>56</v>
      </c>
      <c r="C29" s="58" t="str">
        <f>C28</f>
        <v>Mn</v>
      </c>
      <c r="D29" s="36">
        <f>IF(D$10&gt;0, $B$5*(D28/D$10), "")</f>
        <v>5.1867219917015577</v>
      </c>
      <c r="E29" s="36">
        <f t="shared" ref="E29:P29" si="13">IF(E$10&gt;0, $B$5*(E28/E$10), "")</f>
        <v>2.1477663230240784</v>
      </c>
      <c r="F29" s="36">
        <f t="shared" si="13"/>
        <v>1.3333333333333335</v>
      </c>
      <c r="G29" s="36" t="str">
        <f t="shared" si="13"/>
        <v/>
      </c>
      <c r="H29" s="36" t="str">
        <f t="shared" si="13"/>
        <v/>
      </c>
      <c r="I29" s="36" t="str">
        <f t="shared" si="13"/>
        <v/>
      </c>
      <c r="J29" s="36" t="str">
        <f t="shared" si="13"/>
        <v/>
      </c>
      <c r="K29" s="36" t="str">
        <f t="shared" si="13"/>
        <v/>
      </c>
      <c r="L29" s="36" t="str">
        <f t="shared" si="13"/>
        <v/>
      </c>
      <c r="M29" s="36" t="str">
        <f t="shared" si="13"/>
        <v/>
      </c>
      <c r="N29" s="36" t="str">
        <f t="shared" si="13"/>
        <v/>
      </c>
      <c r="O29" s="36" t="str">
        <f t="shared" si="13"/>
        <v/>
      </c>
      <c r="P29" s="36" t="str">
        <f t="shared" si="13"/>
        <v/>
      </c>
      <c r="Q29" s="15"/>
      <c r="R29" s="15"/>
      <c r="S29" s="15"/>
      <c r="T29" s="15"/>
      <c r="U29" s="15"/>
      <c r="V29" s="15"/>
      <c r="W29" s="15"/>
      <c r="X29" s="15"/>
      <c r="Y29" s="15"/>
      <c r="Z29" s="15"/>
      <c r="AA29" s="15"/>
      <c r="AB29" s="15"/>
      <c r="AC29" s="15"/>
      <c r="AD29" s="15"/>
    </row>
    <row r="30" spans="1:30" s="13" customFormat="1">
      <c r="A30" s="54" t="s">
        <v>16</v>
      </c>
      <c r="B30" s="26" t="s">
        <v>54</v>
      </c>
      <c r="C30" s="55" t="s">
        <v>32</v>
      </c>
      <c r="D30" s="35">
        <v>0</v>
      </c>
      <c r="E30" s="14">
        <v>0</v>
      </c>
      <c r="F30" s="14">
        <v>0</v>
      </c>
      <c r="G30" s="14"/>
      <c r="H30" s="14"/>
      <c r="I30" s="14"/>
      <c r="J30" s="14"/>
      <c r="K30" s="14"/>
      <c r="L30" s="14"/>
      <c r="M30" s="14"/>
      <c r="N30" s="14"/>
      <c r="O30" s="14"/>
      <c r="P30" s="14"/>
    </row>
    <row r="31" spans="1:30" s="4" customFormat="1">
      <c r="A31" s="57"/>
      <c r="B31" s="27" t="s">
        <v>56</v>
      </c>
      <c r="C31" s="58" t="str">
        <f>C30</f>
        <v>Ag</v>
      </c>
      <c r="D31" s="36">
        <f>IF(D$10&gt;0, $B$5*(D30/D$10), "")</f>
        <v>0</v>
      </c>
      <c r="E31" s="36">
        <f t="shared" ref="E31:P31" si="14">IF(E$10&gt;0, $B$5*(E30/E$10), "")</f>
        <v>0</v>
      </c>
      <c r="F31" s="36">
        <f t="shared" si="14"/>
        <v>0</v>
      </c>
      <c r="G31" s="36" t="str">
        <f t="shared" si="14"/>
        <v/>
      </c>
      <c r="H31" s="36" t="str">
        <f t="shared" si="14"/>
        <v/>
      </c>
      <c r="I31" s="36" t="str">
        <f t="shared" si="14"/>
        <v/>
      </c>
      <c r="J31" s="36" t="str">
        <f t="shared" si="14"/>
        <v/>
      </c>
      <c r="K31" s="36" t="str">
        <f t="shared" si="14"/>
        <v/>
      </c>
      <c r="L31" s="36" t="str">
        <f t="shared" si="14"/>
        <v/>
      </c>
      <c r="M31" s="36" t="str">
        <f t="shared" si="14"/>
        <v/>
      </c>
      <c r="N31" s="36" t="str">
        <f t="shared" si="14"/>
        <v/>
      </c>
      <c r="O31" s="36" t="str">
        <f t="shared" si="14"/>
        <v/>
      </c>
      <c r="P31" s="36" t="str">
        <f t="shared" si="14"/>
        <v/>
      </c>
      <c r="Q31" s="15"/>
      <c r="R31" s="15"/>
      <c r="S31" s="15"/>
      <c r="T31" s="15"/>
      <c r="U31" s="15"/>
      <c r="V31" s="15"/>
      <c r="W31" s="15"/>
      <c r="X31" s="15"/>
      <c r="Y31" s="15"/>
      <c r="Z31" s="15"/>
      <c r="AA31" s="15"/>
      <c r="AB31" s="15"/>
      <c r="AC31" s="15"/>
      <c r="AD31" s="15"/>
    </row>
    <row r="32" spans="1:30" s="13" customFormat="1">
      <c r="A32" s="54" t="s">
        <v>17</v>
      </c>
      <c r="B32" s="26" t="s">
        <v>54</v>
      </c>
      <c r="C32" s="55" t="s">
        <v>33</v>
      </c>
      <c r="D32" s="35">
        <v>1</v>
      </c>
      <c r="E32" s="14">
        <v>0</v>
      </c>
      <c r="F32" s="14">
        <v>0</v>
      </c>
      <c r="G32" s="14"/>
      <c r="H32" s="14"/>
      <c r="I32" s="14"/>
      <c r="J32" s="14"/>
      <c r="K32" s="14"/>
      <c r="L32" s="14"/>
      <c r="M32" s="14"/>
      <c r="N32" s="14"/>
      <c r="O32" s="14"/>
      <c r="P32" s="14"/>
    </row>
    <row r="33" spans="1:30" s="4" customFormat="1">
      <c r="A33" s="57"/>
      <c r="B33" s="27" t="s">
        <v>56</v>
      </c>
      <c r="C33" s="58" t="str">
        <f>C32</f>
        <v>Ti</v>
      </c>
      <c r="D33" s="36">
        <f>IF(D$10&gt;0, $B$5*(D32/D$10), "")</f>
        <v>5.1867219917015577</v>
      </c>
      <c r="E33" s="36">
        <f t="shared" ref="E33:P33" si="15">IF(E$10&gt;0, $B$5*(E32/E$10), "")</f>
        <v>0</v>
      </c>
      <c r="F33" s="36">
        <f t="shared" si="15"/>
        <v>0</v>
      </c>
      <c r="G33" s="36" t="str">
        <f t="shared" si="15"/>
        <v/>
      </c>
      <c r="H33" s="36" t="str">
        <f t="shared" si="15"/>
        <v/>
      </c>
      <c r="I33" s="36" t="str">
        <f t="shared" si="15"/>
        <v/>
      </c>
      <c r="J33" s="36" t="str">
        <f t="shared" si="15"/>
        <v/>
      </c>
      <c r="K33" s="36" t="str">
        <f t="shared" si="15"/>
        <v/>
      </c>
      <c r="L33" s="36" t="str">
        <f t="shared" si="15"/>
        <v/>
      </c>
      <c r="M33" s="36" t="str">
        <f t="shared" si="15"/>
        <v/>
      </c>
      <c r="N33" s="36" t="str">
        <f t="shared" si="15"/>
        <v/>
      </c>
      <c r="O33" s="36" t="str">
        <f t="shared" si="15"/>
        <v/>
      </c>
      <c r="P33" s="36" t="str">
        <f t="shared" si="15"/>
        <v/>
      </c>
      <c r="Q33" s="15"/>
      <c r="R33" s="15"/>
      <c r="S33" s="15"/>
      <c r="T33" s="15"/>
      <c r="U33" s="15"/>
      <c r="V33" s="15"/>
      <c r="W33" s="15"/>
      <c r="X33" s="15"/>
      <c r="Y33" s="15"/>
      <c r="Z33" s="15"/>
      <c r="AA33" s="15"/>
      <c r="AB33" s="15"/>
      <c r="AC33" s="15"/>
      <c r="AD33" s="15"/>
    </row>
    <row r="34" spans="1:30" s="13" customFormat="1">
      <c r="A34" s="54" t="s">
        <v>18</v>
      </c>
      <c r="B34" s="26" t="s">
        <v>54</v>
      </c>
      <c r="C34" s="55" t="s">
        <v>34</v>
      </c>
      <c r="D34" s="35">
        <v>2</v>
      </c>
      <c r="E34" s="14">
        <v>5</v>
      </c>
      <c r="F34" s="14">
        <v>0</v>
      </c>
      <c r="G34" s="14"/>
      <c r="H34" s="14"/>
      <c r="I34" s="14"/>
      <c r="J34" s="14"/>
      <c r="K34" s="14"/>
      <c r="L34" s="14"/>
      <c r="M34" s="14"/>
      <c r="N34" s="14"/>
      <c r="O34" s="14"/>
      <c r="P34" s="14"/>
    </row>
    <row r="35" spans="1:30" s="4" customFormat="1">
      <c r="A35" s="57"/>
      <c r="B35" s="27" t="s">
        <v>56</v>
      </c>
      <c r="C35" s="58" t="str">
        <f>C34</f>
        <v>K</v>
      </c>
      <c r="D35" s="36">
        <f>IF(D$10&gt;0, $B$5*(D34/D$10), "")</f>
        <v>10.373443983403115</v>
      </c>
      <c r="E35" s="36">
        <f t="shared" ref="E35:P35" si="16">IF(E$10&gt;0, $B$5*(E34/E$10), "")</f>
        <v>10.738831615120393</v>
      </c>
      <c r="F35" s="36">
        <f t="shared" si="16"/>
        <v>0</v>
      </c>
      <c r="G35" s="36" t="str">
        <f t="shared" si="16"/>
        <v/>
      </c>
      <c r="H35" s="36" t="str">
        <f t="shared" si="16"/>
        <v/>
      </c>
      <c r="I35" s="36" t="str">
        <f t="shared" si="16"/>
        <v/>
      </c>
      <c r="J35" s="36" t="str">
        <f t="shared" si="16"/>
        <v/>
      </c>
      <c r="K35" s="36" t="str">
        <f t="shared" si="16"/>
        <v/>
      </c>
      <c r="L35" s="36" t="str">
        <f t="shared" si="16"/>
        <v/>
      </c>
      <c r="M35" s="36" t="str">
        <f t="shared" si="16"/>
        <v/>
      </c>
      <c r="N35" s="36" t="str">
        <f t="shared" si="16"/>
        <v/>
      </c>
      <c r="O35" s="36" t="str">
        <f t="shared" si="16"/>
        <v/>
      </c>
      <c r="P35" s="36" t="str">
        <f t="shared" si="16"/>
        <v/>
      </c>
      <c r="Q35" s="15"/>
      <c r="R35" s="15"/>
      <c r="S35" s="15"/>
      <c r="T35" s="15"/>
      <c r="U35" s="15"/>
      <c r="V35" s="15"/>
      <c r="W35" s="15"/>
      <c r="X35" s="15"/>
      <c r="Y35" s="15"/>
      <c r="Z35" s="15"/>
      <c r="AA35" s="15"/>
      <c r="AB35" s="15"/>
      <c r="AC35" s="15"/>
      <c r="AD35" s="15"/>
    </row>
    <row r="36" spans="1:30" s="13" customFormat="1">
      <c r="A36" s="54" t="s">
        <v>19</v>
      </c>
      <c r="B36" s="26" t="s">
        <v>54</v>
      </c>
      <c r="C36" s="55" t="s">
        <v>35</v>
      </c>
      <c r="D36" s="35">
        <v>1</v>
      </c>
      <c r="E36" s="14">
        <v>0</v>
      </c>
      <c r="F36" s="14">
        <v>1</v>
      </c>
      <c r="G36" s="14"/>
      <c r="H36" s="14"/>
      <c r="I36" s="14"/>
      <c r="J36" s="14"/>
      <c r="K36" s="14"/>
      <c r="L36" s="14"/>
      <c r="M36" s="14"/>
      <c r="N36" s="14"/>
      <c r="O36" s="14"/>
      <c r="P36" s="14"/>
    </row>
    <row r="37" spans="1:30" s="4" customFormat="1">
      <c r="A37" s="57"/>
      <c r="B37" s="27" t="s">
        <v>56</v>
      </c>
      <c r="C37" s="58" t="str">
        <f>C36</f>
        <v>B</v>
      </c>
      <c r="D37" s="36">
        <f>IF(D$10&gt;0, $B$5*(D36/D$10), "")</f>
        <v>5.1867219917015577</v>
      </c>
      <c r="E37" s="36">
        <f t="shared" ref="E37:P37" si="17">IF(E$10&gt;0, $B$5*(E36/E$10), "")</f>
        <v>0</v>
      </c>
      <c r="F37" s="36">
        <f t="shared" si="17"/>
        <v>1.3333333333333335</v>
      </c>
      <c r="G37" s="36" t="str">
        <f t="shared" si="17"/>
        <v/>
      </c>
      <c r="H37" s="36" t="str">
        <f t="shared" si="17"/>
        <v/>
      </c>
      <c r="I37" s="36" t="str">
        <f t="shared" si="17"/>
        <v/>
      </c>
      <c r="J37" s="36" t="str">
        <f t="shared" si="17"/>
        <v/>
      </c>
      <c r="K37" s="36" t="str">
        <f t="shared" si="17"/>
        <v/>
      </c>
      <c r="L37" s="36" t="str">
        <f t="shared" si="17"/>
        <v/>
      </c>
      <c r="M37" s="36" t="str">
        <f t="shared" si="17"/>
        <v/>
      </c>
      <c r="N37" s="36" t="str">
        <f t="shared" si="17"/>
        <v/>
      </c>
      <c r="O37" s="36" t="str">
        <f t="shared" si="17"/>
        <v/>
      </c>
      <c r="P37" s="36" t="str">
        <f t="shared" si="17"/>
        <v/>
      </c>
      <c r="Q37" s="15"/>
      <c r="R37" s="15"/>
      <c r="S37" s="15"/>
      <c r="T37" s="15"/>
      <c r="U37" s="15"/>
      <c r="V37" s="15"/>
      <c r="W37" s="15"/>
      <c r="X37" s="15"/>
      <c r="Y37" s="15"/>
      <c r="Z37" s="15"/>
      <c r="AA37" s="15"/>
      <c r="AB37" s="15"/>
      <c r="AC37" s="15"/>
      <c r="AD37" s="15"/>
    </row>
    <row r="38" spans="1:30" s="13" customFormat="1">
      <c r="A38" s="54" t="s">
        <v>42</v>
      </c>
      <c r="B38" s="26" t="s">
        <v>54</v>
      </c>
      <c r="C38" s="55" t="s">
        <v>43</v>
      </c>
      <c r="D38" s="35">
        <v>13</v>
      </c>
      <c r="E38" s="14">
        <v>14</v>
      </c>
      <c r="F38" s="14">
        <v>9</v>
      </c>
      <c r="G38" s="14"/>
      <c r="H38" s="14"/>
      <c r="I38" s="14"/>
      <c r="J38" s="14"/>
      <c r="K38" s="14"/>
      <c r="L38" s="14"/>
      <c r="M38" s="14"/>
      <c r="N38" s="14"/>
      <c r="O38" s="14"/>
      <c r="P38" s="14"/>
    </row>
    <row r="39" spans="1:30" s="4" customFormat="1">
      <c r="A39" s="57"/>
      <c r="B39" s="27" t="s">
        <v>56</v>
      </c>
      <c r="C39" s="58" t="str">
        <f>C38</f>
        <v>Si</v>
      </c>
      <c r="D39" s="36">
        <f>IF(D$10&gt;0, $B$5*(D38/D$10), "")</f>
        <v>67.427385892120256</v>
      </c>
      <c r="E39" s="36">
        <f t="shared" ref="E39:P39" si="18">IF(E$10&gt;0, $B$5*(E38/E$10), "")</f>
        <v>30.068728522337096</v>
      </c>
      <c r="F39" s="36">
        <f t="shared" si="18"/>
        <v>12</v>
      </c>
      <c r="G39" s="36" t="str">
        <f t="shared" si="18"/>
        <v/>
      </c>
      <c r="H39" s="36" t="str">
        <f t="shared" si="18"/>
        <v/>
      </c>
      <c r="I39" s="36" t="str">
        <f t="shared" si="18"/>
        <v/>
      </c>
      <c r="J39" s="36" t="str">
        <f t="shared" si="18"/>
        <v/>
      </c>
      <c r="K39" s="36" t="str">
        <f t="shared" si="18"/>
        <v/>
      </c>
      <c r="L39" s="36" t="str">
        <f t="shared" si="18"/>
        <v/>
      </c>
      <c r="M39" s="36" t="str">
        <f t="shared" si="18"/>
        <v/>
      </c>
      <c r="N39" s="36" t="str">
        <f t="shared" si="18"/>
        <v/>
      </c>
      <c r="O39" s="36" t="str">
        <f t="shared" si="18"/>
        <v/>
      </c>
      <c r="P39" s="36" t="str">
        <f t="shared" si="18"/>
        <v/>
      </c>
      <c r="Q39" s="15"/>
      <c r="R39" s="15"/>
      <c r="S39" s="15"/>
      <c r="T39" s="15"/>
      <c r="U39" s="15"/>
      <c r="V39" s="15"/>
      <c r="W39" s="15"/>
      <c r="X39" s="15"/>
      <c r="Y39" s="15"/>
      <c r="Z39" s="15"/>
      <c r="AA39" s="15"/>
      <c r="AB39" s="15"/>
      <c r="AC39" s="15"/>
      <c r="AD39" s="15"/>
    </row>
    <row r="40" spans="1:30" s="13" customFormat="1">
      <c r="A40" s="54" t="s">
        <v>20</v>
      </c>
      <c r="B40" s="26" t="s">
        <v>54</v>
      </c>
      <c r="C40" s="55" t="s">
        <v>36</v>
      </c>
      <c r="D40" s="35">
        <v>1</v>
      </c>
      <c r="E40" s="14">
        <v>1</v>
      </c>
      <c r="F40" s="14">
        <v>0</v>
      </c>
      <c r="G40" s="14"/>
      <c r="H40" s="14"/>
      <c r="I40" s="14"/>
      <c r="J40" s="14"/>
      <c r="K40" s="14"/>
      <c r="L40" s="14"/>
      <c r="M40" s="14"/>
      <c r="N40" s="14"/>
      <c r="O40" s="14"/>
      <c r="P40" s="14"/>
    </row>
    <row r="41" spans="1:30" s="4" customFormat="1">
      <c r="A41" s="57"/>
      <c r="B41" s="27" t="s">
        <v>56</v>
      </c>
      <c r="C41" s="58" t="str">
        <f>C40</f>
        <v>Na</v>
      </c>
      <c r="D41" s="36">
        <f>IF(D$10&gt;0, $B$5*(D40/D$10), "")</f>
        <v>5.1867219917015577</v>
      </c>
      <c r="E41" s="36">
        <f t="shared" ref="E41:P41" si="19">IF(E$10&gt;0, $B$5*(E40/E$10), "")</f>
        <v>2.1477663230240784</v>
      </c>
      <c r="F41" s="36">
        <f t="shared" si="19"/>
        <v>0</v>
      </c>
      <c r="G41" s="36" t="str">
        <f t="shared" si="19"/>
        <v/>
      </c>
      <c r="H41" s="36" t="str">
        <f t="shared" si="19"/>
        <v/>
      </c>
      <c r="I41" s="36" t="str">
        <f t="shared" si="19"/>
        <v/>
      </c>
      <c r="J41" s="36" t="str">
        <f t="shared" si="19"/>
        <v/>
      </c>
      <c r="K41" s="36" t="str">
        <f t="shared" si="19"/>
        <v/>
      </c>
      <c r="L41" s="36" t="str">
        <f t="shared" si="19"/>
        <v/>
      </c>
      <c r="M41" s="36" t="str">
        <f t="shared" si="19"/>
        <v/>
      </c>
      <c r="N41" s="36" t="str">
        <f t="shared" si="19"/>
        <v/>
      </c>
      <c r="O41" s="36" t="str">
        <f t="shared" si="19"/>
        <v/>
      </c>
      <c r="P41" s="36" t="str">
        <f t="shared" si="19"/>
        <v/>
      </c>
      <c r="Q41" s="15"/>
      <c r="R41" s="15"/>
      <c r="S41" s="15"/>
      <c r="T41" s="15"/>
      <c r="U41" s="15"/>
      <c r="V41" s="15"/>
      <c r="W41" s="15"/>
      <c r="X41" s="15"/>
      <c r="Y41" s="15"/>
      <c r="Z41" s="15"/>
      <c r="AA41" s="15"/>
      <c r="AB41" s="15"/>
      <c r="AC41" s="15"/>
      <c r="AD41" s="15"/>
    </row>
    <row r="42" spans="1:30" s="13" customFormat="1">
      <c r="A42" s="54" t="s">
        <v>21</v>
      </c>
      <c r="B42" s="26" t="s">
        <v>54</v>
      </c>
      <c r="C42" s="55" t="s">
        <v>37</v>
      </c>
      <c r="D42" s="35">
        <v>22</v>
      </c>
      <c r="E42" s="14">
        <v>12</v>
      </c>
      <c r="F42" s="14">
        <v>8</v>
      </c>
      <c r="G42" s="14"/>
      <c r="H42" s="14"/>
      <c r="I42" s="14"/>
      <c r="J42" s="14"/>
      <c r="K42" s="14"/>
      <c r="L42" s="14"/>
      <c r="M42" s="14"/>
      <c r="N42" s="14"/>
      <c r="O42" s="14"/>
      <c r="P42" s="14"/>
    </row>
    <row r="43" spans="1:30" s="4" customFormat="1">
      <c r="A43" s="57"/>
      <c r="B43" s="27" t="s">
        <v>56</v>
      </c>
      <c r="C43" s="58" t="str">
        <f>C42</f>
        <v>Ca</v>
      </c>
      <c r="D43" s="36">
        <f>IF(D$10&gt;0, $B$5*(D42/D$10), "")</f>
        <v>114.10788381743428</v>
      </c>
      <c r="E43" s="36">
        <f t="shared" ref="E43:P43" si="20">IF(E$10&gt;0, $B$5*(E42/E$10), "")</f>
        <v>25.773195876288941</v>
      </c>
      <c r="F43" s="36">
        <f t="shared" si="20"/>
        <v>10.666666666666668</v>
      </c>
      <c r="G43" s="36" t="str">
        <f t="shared" si="20"/>
        <v/>
      </c>
      <c r="H43" s="36" t="str">
        <f t="shared" si="20"/>
        <v/>
      </c>
      <c r="I43" s="36" t="str">
        <f t="shared" si="20"/>
        <v/>
      </c>
      <c r="J43" s="36" t="str">
        <f t="shared" si="20"/>
        <v/>
      </c>
      <c r="K43" s="36" t="str">
        <f t="shared" si="20"/>
        <v/>
      </c>
      <c r="L43" s="36" t="str">
        <f t="shared" si="20"/>
        <v/>
      </c>
      <c r="M43" s="36" t="str">
        <f t="shared" si="20"/>
        <v/>
      </c>
      <c r="N43" s="36" t="str">
        <f t="shared" si="20"/>
        <v/>
      </c>
      <c r="O43" s="36" t="str">
        <f t="shared" si="20"/>
        <v/>
      </c>
      <c r="P43" s="36" t="str">
        <f t="shared" si="20"/>
        <v/>
      </c>
      <c r="Q43" s="15"/>
      <c r="R43" s="15"/>
      <c r="S43" s="15"/>
      <c r="T43" s="15"/>
      <c r="U43" s="15"/>
      <c r="V43" s="15"/>
      <c r="W43" s="15"/>
      <c r="X43" s="15"/>
      <c r="Y43" s="15"/>
      <c r="Z43" s="15"/>
      <c r="AA43" s="15"/>
      <c r="AB43" s="15"/>
      <c r="AC43" s="15"/>
      <c r="AD43" s="15"/>
    </row>
    <row r="44" spans="1:30" s="13" customFormat="1">
      <c r="A44" s="54" t="s">
        <v>22</v>
      </c>
      <c r="B44" s="26" t="s">
        <v>54</v>
      </c>
      <c r="C44" s="55" t="s">
        <v>38</v>
      </c>
      <c r="D44" s="35">
        <v>3</v>
      </c>
      <c r="E44" s="14">
        <v>4</v>
      </c>
      <c r="F44" s="14">
        <v>3</v>
      </c>
      <c r="G44" s="14"/>
      <c r="H44" s="14"/>
      <c r="I44" s="14"/>
      <c r="J44" s="14"/>
      <c r="K44" s="14"/>
      <c r="L44" s="14"/>
      <c r="M44" s="14"/>
      <c r="N44" s="14"/>
      <c r="O44" s="14"/>
      <c r="P44" s="14"/>
    </row>
    <row r="45" spans="1:30" s="4" customFormat="1">
      <c r="A45" s="57"/>
      <c r="B45" s="27" t="s">
        <v>56</v>
      </c>
      <c r="C45" s="58" t="str">
        <f>C44</f>
        <v>Mg</v>
      </c>
      <c r="D45" s="36">
        <f>IF(D$10&gt;0, $B$5*(D44/D$10), "")</f>
        <v>15.560165975104672</v>
      </c>
      <c r="E45" s="36">
        <f t="shared" ref="E45:P45" si="21">IF(E$10&gt;0, $B$5*(E44/E$10), "")</f>
        <v>8.5910652920963138</v>
      </c>
      <c r="F45" s="36">
        <f t="shared" si="21"/>
        <v>4</v>
      </c>
      <c r="G45" s="36" t="str">
        <f t="shared" si="21"/>
        <v/>
      </c>
      <c r="H45" s="36" t="str">
        <f t="shared" si="21"/>
        <v/>
      </c>
      <c r="I45" s="36" t="str">
        <f t="shared" si="21"/>
        <v/>
      </c>
      <c r="J45" s="36" t="str">
        <f t="shared" si="21"/>
        <v/>
      </c>
      <c r="K45" s="36" t="str">
        <f t="shared" si="21"/>
        <v/>
      </c>
      <c r="L45" s="36" t="str">
        <f t="shared" si="21"/>
        <v/>
      </c>
      <c r="M45" s="36" t="str">
        <f t="shared" si="21"/>
        <v/>
      </c>
      <c r="N45" s="36" t="str">
        <f t="shared" si="21"/>
        <v/>
      </c>
      <c r="O45" s="36" t="str">
        <f t="shared" si="21"/>
        <v/>
      </c>
      <c r="P45" s="36" t="str">
        <f t="shared" si="21"/>
        <v/>
      </c>
      <c r="Q45" s="15"/>
      <c r="R45" s="15"/>
      <c r="S45" s="15"/>
      <c r="T45" s="15"/>
      <c r="U45" s="15"/>
      <c r="V45" s="15"/>
      <c r="W45" s="15"/>
      <c r="X45" s="15"/>
      <c r="Y45" s="15"/>
      <c r="Z45" s="15"/>
      <c r="AA45" s="15"/>
      <c r="AB45" s="15"/>
      <c r="AC45" s="15"/>
      <c r="AD45" s="15"/>
    </row>
    <row r="46" spans="1:30" s="13" customFormat="1">
      <c r="A46" s="54" t="s">
        <v>23</v>
      </c>
      <c r="B46" s="26" t="s">
        <v>54</v>
      </c>
      <c r="C46" s="55" t="s">
        <v>39</v>
      </c>
      <c r="D46" s="35">
        <v>8</v>
      </c>
      <c r="E46" s="14">
        <v>0</v>
      </c>
      <c r="F46" s="14">
        <v>0</v>
      </c>
      <c r="G46" s="14"/>
      <c r="H46" s="14"/>
      <c r="I46" s="14"/>
      <c r="J46" s="14"/>
      <c r="K46" s="14"/>
      <c r="P46" s="14"/>
    </row>
    <row r="47" spans="1:30" s="4" customFormat="1">
      <c r="A47" s="57"/>
      <c r="B47" s="27" t="s">
        <v>56</v>
      </c>
      <c r="C47" s="58" t="str">
        <f>C46</f>
        <v>P</v>
      </c>
      <c r="D47" s="36">
        <f>IF(D$10&gt;0, $B$5*(D46/D$10), "")</f>
        <v>41.493775933612461</v>
      </c>
      <c r="E47" s="36">
        <f t="shared" ref="E47:P47" si="22">IF(E$10&gt;0, $B$5*(E46/E$10), "")</f>
        <v>0</v>
      </c>
      <c r="F47" s="36">
        <f t="shared" si="22"/>
        <v>0</v>
      </c>
      <c r="G47" s="36" t="str">
        <f t="shared" si="22"/>
        <v/>
      </c>
      <c r="H47" s="36" t="str">
        <f t="shared" si="22"/>
        <v/>
      </c>
      <c r="I47" s="36" t="str">
        <f t="shared" si="22"/>
        <v/>
      </c>
      <c r="J47" s="36" t="str">
        <f t="shared" si="22"/>
        <v/>
      </c>
      <c r="K47" s="36" t="str">
        <f t="shared" si="22"/>
        <v/>
      </c>
      <c r="L47" s="36" t="str">
        <f t="shared" si="22"/>
        <v/>
      </c>
      <c r="M47" s="36" t="str">
        <f t="shared" si="22"/>
        <v/>
      </c>
      <c r="N47" s="36" t="str">
        <f t="shared" si="22"/>
        <v/>
      </c>
      <c r="O47" s="36" t="str">
        <f t="shared" si="22"/>
        <v/>
      </c>
      <c r="P47" s="36" t="str">
        <f t="shared" si="22"/>
        <v/>
      </c>
      <c r="Q47" s="15"/>
      <c r="R47" s="15"/>
      <c r="S47" s="15"/>
      <c r="T47" s="15"/>
      <c r="U47" s="15"/>
      <c r="V47" s="15"/>
      <c r="W47" s="15"/>
      <c r="X47" s="15"/>
      <c r="Y47" s="15"/>
      <c r="Z47" s="15"/>
      <c r="AA47" s="15"/>
      <c r="AB47" s="15"/>
      <c r="AC47" s="15"/>
      <c r="AD47" s="15"/>
    </row>
    <row r="48" spans="1:30" s="13" customFormat="1">
      <c r="A48" s="54" t="s">
        <v>24</v>
      </c>
      <c r="B48" s="26" t="s">
        <v>54</v>
      </c>
      <c r="C48" s="55" t="s">
        <v>40</v>
      </c>
      <c r="D48" s="35">
        <v>4</v>
      </c>
      <c r="E48" s="14">
        <v>3</v>
      </c>
      <c r="F48" s="14">
        <v>3</v>
      </c>
      <c r="G48" s="14"/>
      <c r="H48" s="14"/>
      <c r="I48" s="14"/>
      <c r="J48" s="14"/>
      <c r="K48" s="14"/>
      <c r="P48" s="14"/>
    </row>
    <row r="49" spans="1:32" s="4" customFormat="1">
      <c r="A49" s="57"/>
      <c r="B49" s="27" t="s">
        <v>56</v>
      </c>
      <c r="C49" s="58" t="str">
        <f>C48</f>
        <v>Zn</v>
      </c>
      <c r="D49" s="36">
        <f>IF(D$10&gt;0, $B$5*(D48/D$10), "")</f>
        <v>20.746887966806231</v>
      </c>
      <c r="E49" s="36">
        <f t="shared" ref="E49:P49" si="23">IF(E$10&gt;0, $B$5*(E48/E$10), "")</f>
        <v>6.4432989690722353</v>
      </c>
      <c r="F49" s="36">
        <f t="shared" si="23"/>
        <v>4</v>
      </c>
      <c r="G49" s="36" t="str">
        <f t="shared" si="23"/>
        <v/>
      </c>
      <c r="H49" s="36" t="str">
        <f t="shared" si="23"/>
        <v/>
      </c>
      <c r="I49" s="36" t="str">
        <f t="shared" si="23"/>
        <v/>
      </c>
      <c r="J49" s="36" t="str">
        <f t="shared" si="23"/>
        <v/>
      </c>
      <c r="K49" s="36" t="str">
        <f t="shared" si="23"/>
        <v/>
      </c>
      <c r="L49" s="36" t="str">
        <f t="shared" si="23"/>
        <v/>
      </c>
      <c r="M49" s="36" t="str">
        <f t="shared" si="23"/>
        <v/>
      </c>
      <c r="N49" s="36" t="str">
        <f t="shared" si="23"/>
        <v/>
      </c>
      <c r="O49" s="36" t="str">
        <f t="shared" si="23"/>
        <v/>
      </c>
      <c r="P49" s="36" t="str">
        <f t="shared" si="23"/>
        <v/>
      </c>
      <c r="Q49" s="15"/>
      <c r="R49" s="15"/>
      <c r="S49" s="15"/>
      <c r="T49" s="15"/>
      <c r="U49" s="15"/>
      <c r="V49" s="15"/>
      <c r="W49" s="15"/>
      <c r="X49" s="15"/>
      <c r="Y49" s="15"/>
      <c r="Z49" s="15"/>
      <c r="AA49" s="15"/>
      <c r="AB49" s="15"/>
      <c r="AC49" s="15"/>
      <c r="AD49" s="15"/>
    </row>
    <row r="50" spans="1:32" s="13" customFormat="1">
      <c r="A50" s="54" t="s">
        <v>25</v>
      </c>
      <c r="B50" s="26" t="s">
        <v>54</v>
      </c>
      <c r="C50" s="55" t="s">
        <v>41</v>
      </c>
      <c r="D50" s="35">
        <v>0</v>
      </c>
      <c r="E50" s="14">
        <v>0</v>
      </c>
      <c r="F50" s="14">
        <v>0</v>
      </c>
      <c r="G50" s="14"/>
      <c r="H50" s="14"/>
      <c r="I50" s="14"/>
      <c r="J50" s="14"/>
      <c r="K50" s="14"/>
      <c r="P50" s="14"/>
    </row>
    <row r="51" spans="1:32" s="4" customFormat="1">
      <c r="A51" s="57"/>
      <c r="B51" s="27" t="s">
        <v>56</v>
      </c>
      <c r="C51" s="58" t="str">
        <f>C50</f>
        <v>Ba</v>
      </c>
      <c r="D51" s="36">
        <f>IF(D$10&gt;0, $B$5*(D50/D$10), "")</f>
        <v>0</v>
      </c>
      <c r="E51" s="36">
        <f t="shared" ref="E51:P51" si="24">IF(E$10&gt;0, $B$5*(E50/E$10), "")</f>
        <v>0</v>
      </c>
      <c r="F51" s="36">
        <f t="shared" si="24"/>
        <v>0</v>
      </c>
      <c r="G51" s="36" t="str">
        <f t="shared" si="24"/>
        <v/>
      </c>
      <c r="H51" s="36" t="str">
        <f t="shared" si="24"/>
        <v/>
      </c>
      <c r="I51" s="36" t="str">
        <f t="shared" si="24"/>
        <v/>
      </c>
      <c r="J51" s="36" t="str">
        <f t="shared" si="24"/>
        <v/>
      </c>
      <c r="K51" s="36" t="str">
        <f t="shared" si="24"/>
        <v/>
      </c>
      <c r="L51" s="36" t="str">
        <f t="shared" si="24"/>
        <v/>
      </c>
      <c r="M51" s="36" t="str">
        <f t="shared" si="24"/>
        <v/>
      </c>
      <c r="N51" s="36" t="str">
        <f t="shared" si="24"/>
        <v/>
      </c>
      <c r="O51" s="36" t="str">
        <f t="shared" si="24"/>
        <v/>
      </c>
      <c r="P51" s="36" t="str">
        <f t="shared" si="24"/>
        <v/>
      </c>
      <c r="Q51" s="15"/>
      <c r="R51" s="15"/>
      <c r="S51" s="15"/>
      <c r="T51" s="15"/>
      <c r="U51" s="15"/>
      <c r="V51" s="15"/>
      <c r="W51" s="15"/>
      <c r="X51" s="15"/>
      <c r="Y51" s="15"/>
      <c r="Z51" s="15"/>
      <c r="AA51" s="15"/>
      <c r="AB51" s="15"/>
      <c r="AC51" s="15"/>
      <c r="AD51" s="15"/>
    </row>
    <row r="52" spans="1:32" s="13" customFormat="1">
      <c r="A52" s="59" t="s">
        <v>78</v>
      </c>
      <c r="B52" s="28" t="s">
        <v>44</v>
      </c>
      <c r="C52" s="55" t="s">
        <v>57</v>
      </c>
      <c r="D52" s="37">
        <v>93.6</v>
      </c>
      <c r="E52" s="16">
        <v>91</v>
      </c>
      <c r="F52" s="16">
        <v>91.2</v>
      </c>
      <c r="G52" s="16"/>
      <c r="H52" s="16"/>
      <c r="I52" s="16"/>
      <c r="J52" s="16"/>
      <c r="K52" s="16"/>
      <c r="P52" s="17"/>
    </row>
    <row r="53" spans="1:32" s="20" customFormat="1">
      <c r="A53" s="60"/>
      <c r="B53" s="19"/>
      <c r="C53" s="58" t="s">
        <v>57</v>
      </c>
      <c r="D53" s="36">
        <f>IF(D$10&gt;0, $B$5*(D52/D$10), "")</f>
        <v>485.4771784232658</v>
      </c>
      <c r="E53" s="36">
        <f t="shared" ref="E53:P53" si="25">IF(E$10&gt;0, $B$5*(E52/E$10), "")</f>
        <v>195.44673539519115</v>
      </c>
      <c r="F53" s="36">
        <f t="shared" si="25"/>
        <v>121.6</v>
      </c>
      <c r="G53" s="36" t="str">
        <f t="shared" si="25"/>
        <v/>
      </c>
      <c r="H53" s="36" t="str">
        <f t="shared" si="25"/>
        <v/>
      </c>
      <c r="I53" s="36" t="str">
        <f t="shared" si="25"/>
        <v/>
      </c>
      <c r="J53" s="36" t="str">
        <f t="shared" si="25"/>
        <v/>
      </c>
      <c r="K53" s="36" t="str">
        <f t="shared" si="25"/>
        <v/>
      </c>
      <c r="L53" s="36" t="str">
        <f t="shared" si="25"/>
        <v/>
      </c>
      <c r="M53" s="36" t="str">
        <f t="shared" si="25"/>
        <v/>
      </c>
      <c r="N53" s="36" t="str">
        <f t="shared" si="25"/>
        <v/>
      </c>
      <c r="O53" s="36" t="str">
        <f t="shared" si="25"/>
        <v/>
      </c>
      <c r="P53" s="36" t="str">
        <f t="shared" si="25"/>
        <v/>
      </c>
      <c r="Q53" s="8"/>
      <c r="R53" s="8"/>
      <c r="S53" s="8"/>
      <c r="T53" s="8"/>
      <c r="U53" s="8"/>
      <c r="V53" s="8"/>
      <c r="W53" s="8"/>
      <c r="X53" s="8"/>
      <c r="Y53" s="8"/>
      <c r="Z53" s="8"/>
      <c r="AA53" s="8"/>
      <c r="AB53" s="8"/>
      <c r="AC53" s="8"/>
      <c r="AD53" s="8"/>
    </row>
    <row r="54" spans="1:32" s="13" customFormat="1">
      <c r="A54" s="54" t="s">
        <v>26</v>
      </c>
      <c r="B54" s="28" t="s">
        <v>45</v>
      </c>
      <c r="C54" s="55" t="s">
        <v>58</v>
      </c>
      <c r="D54" s="37">
        <v>430</v>
      </c>
      <c r="E54" s="16">
        <v>440</v>
      </c>
      <c r="F54" s="16">
        <v>445</v>
      </c>
      <c r="G54" s="16"/>
      <c r="H54" s="16"/>
      <c r="I54" s="16"/>
      <c r="J54" s="16"/>
      <c r="K54" s="16"/>
    </row>
    <row r="55" spans="1:32" s="20" customFormat="1">
      <c r="A55" s="60"/>
      <c r="B55" s="19"/>
      <c r="C55" s="58" t="s">
        <v>58</v>
      </c>
      <c r="D55" s="36">
        <f>IF(D$10&gt;0, $B$5*(D54/D$10), "")</f>
        <v>2230.29045643167</v>
      </c>
      <c r="E55" s="36">
        <f t="shared" ref="E55:P55" si="26">IF(E$10&gt;0, $B$5*(E54/E$10), "")</f>
        <v>945.01718213059451</v>
      </c>
      <c r="F55" s="36">
        <f t="shared" si="26"/>
        <v>593.33333333333337</v>
      </c>
      <c r="G55" s="36" t="str">
        <f t="shared" si="26"/>
        <v/>
      </c>
      <c r="H55" s="36" t="str">
        <f t="shared" si="26"/>
        <v/>
      </c>
      <c r="I55" s="36" t="str">
        <f t="shared" si="26"/>
        <v/>
      </c>
      <c r="J55" s="36" t="str">
        <f t="shared" si="26"/>
        <v/>
      </c>
      <c r="K55" s="36" t="str">
        <f t="shared" si="26"/>
        <v/>
      </c>
      <c r="L55" s="36" t="str">
        <f t="shared" si="26"/>
        <v/>
      </c>
      <c r="M55" s="36" t="str">
        <f t="shared" si="26"/>
        <v/>
      </c>
      <c r="N55" s="36" t="str">
        <f t="shared" si="26"/>
        <v/>
      </c>
      <c r="O55" s="36" t="str">
        <f t="shared" si="26"/>
        <v/>
      </c>
      <c r="P55" s="36" t="str">
        <f t="shared" si="26"/>
        <v/>
      </c>
      <c r="Q55" s="8"/>
      <c r="R55" s="8"/>
      <c r="S55" s="8"/>
      <c r="T55" s="8"/>
      <c r="U55" s="8"/>
      <c r="V55" s="8"/>
      <c r="W55" s="8"/>
      <c r="X55" s="8"/>
      <c r="Y55" s="8"/>
      <c r="Z55" s="8"/>
      <c r="AA55" s="8"/>
      <c r="AB55" s="8"/>
      <c r="AC55" s="8"/>
      <c r="AD55" s="8"/>
    </row>
    <row r="56" spans="1:32" s="13" customFormat="1">
      <c r="A56" s="54" t="s">
        <v>27</v>
      </c>
      <c r="B56" s="28" t="s">
        <v>46</v>
      </c>
      <c r="C56" s="55" t="s">
        <v>27</v>
      </c>
      <c r="D56" s="37">
        <v>0.01</v>
      </c>
      <c r="E56" s="16">
        <v>0.5</v>
      </c>
      <c r="F56" s="16">
        <v>0.5</v>
      </c>
      <c r="G56" s="16"/>
      <c r="H56" s="16"/>
      <c r="I56" s="16"/>
      <c r="J56" s="16"/>
      <c r="K56" s="16"/>
      <c r="P56" s="17"/>
    </row>
    <row r="57" spans="1:32" s="20" customFormat="1">
      <c r="A57" s="60"/>
      <c r="B57" s="19"/>
      <c r="C57" s="58" t="s">
        <v>27</v>
      </c>
      <c r="D57" s="36">
        <f>IF(D$10&gt;0, $B$5*(D56/D$10), "")</f>
        <v>5.1867219917015581E-2</v>
      </c>
      <c r="E57" s="36">
        <f t="shared" ref="E57:P57" si="27">IF(E$10&gt;0, $B$5*(E56/E$10), "")</f>
        <v>1.0738831615120392</v>
      </c>
      <c r="F57" s="36">
        <f t="shared" si="27"/>
        <v>0.66666666666666674</v>
      </c>
      <c r="G57" s="36" t="str">
        <f t="shared" si="27"/>
        <v/>
      </c>
      <c r="H57" s="36" t="str">
        <f t="shared" si="27"/>
        <v/>
      </c>
      <c r="I57" s="36" t="str">
        <f t="shared" si="27"/>
        <v/>
      </c>
      <c r="J57" s="36" t="str">
        <f t="shared" si="27"/>
        <v/>
      </c>
      <c r="K57" s="36" t="str">
        <f t="shared" si="27"/>
        <v/>
      </c>
      <c r="L57" s="36" t="str">
        <f t="shared" si="27"/>
        <v/>
      </c>
      <c r="M57" s="36" t="str">
        <f t="shared" si="27"/>
        <v/>
      </c>
      <c r="N57" s="36" t="str">
        <f t="shared" si="27"/>
        <v/>
      </c>
      <c r="O57" s="36" t="str">
        <f t="shared" si="27"/>
        <v/>
      </c>
      <c r="P57" s="36" t="str">
        <f t="shared" si="27"/>
        <v/>
      </c>
      <c r="Q57" s="8"/>
      <c r="R57" s="8"/>
      <c r="S57" s="8"/>
      <c r="T57" s="8"/>
      <c r="U57" s="8"/>
      <c r="V57" s="8"/>
      <c r="W57" s="8"/>
      <c r="X57" s="8"/>
      <c r="Y57" s="8"/>
      <c r="Z57" s="8"/>
      <c r="AA57" s="8"/>
      <c r="AB57" s="8"/>
      <c r="AC57" s="8"/>
      <c r="AD57" s="8"/>
    </row>
    <row r="58" spans="1:32" s="13" customFormat="1">
      <c r="A58" s="54" t="s">
        <v>28</v>
      </c>
      <c r="B58" s="28" t="s">
        <v>47</v>
      </c>
      <c r="C58" s="55" t="s">
        <v>28</v>
      </c>
      <c r="D58" s="37">
        <v>0</v>
      </c>
      <c r="E58" s="16">
        <v>0</v>
      </c>
      <c r="F58" s="16">
        <v>0</v>
      </c>
      <c r="G58" s="16"/>
      <c r="H58" s="16"/>
      <c r="I58" s="16"/>
      <c r="J58" s="16"/>
      <c r="K58" s="16"/>
    </row>
    <row r="59" spans="1:32" s="20" customFormat="1">
      <c r="A59" s="60"/>
      <c r="B59" s="19"/>
      <c r="C59" s="58" t="s">
        <v>28</v>
      </c>
      <c r="D59" s="36">
        <f>IF(D$10&gt;0, $B$5*(D58/D$10), "")</f>
        <v>0</v>
      </c>
      <c r="E59" s="36">
        <f t="shared" ref="E59:P59" si="28">IF(E$10&gt;0, $B$5*(E58/E$10), "")</f>
        <v>0</v>
      </c>
      <c r="F59" s="36">
        <f t="shared" si="28"/>
        <v>0</v>
      </c>
      <c r="G59" s="36" t="str">
        <f t="shared" si="28"/>
        <v/>
      </c>
      <c r="H59" s="36" t="str">
        <f t="shared" si="28"/>
        <v/>
      </c>
      <c r="I59" s="36" t="str">
        <f t="shared" si="28"/>
        <v/>
      </c>
      <c r="J59" s="36" t="str">
        <f t="shared" si="28"/>
        <v/>
      </c>
      <c r="K59" s="36" t="str">
        <f t="shared" si="28"/>
        <v/>
      </c>
      <c r="L59" s="36" t="str">
        <f t="shared" si="28"/>
        <v/>
      </c>
      <c r="M59" s="36" t="str">
        <f t="shared" si="28"/>
        <v/>
      </c>
      <c r="N59" s="36" t="str">
        <f t="shared" si="28"/>
        <v/>
      </c>
      <c r="O59" s="36" t="str">
        <f t="shared" si="28"/>
        <v/>
      </c>
      <c r="P59" s="36" t="str">
        <f t="shared" si="28"/>
        <v/>
      </c>
      <c r="Q59" s="8"/>
      <c r="R59" s="8"/>
      <c r="S59" s="8"/>
      <c r="T59" s="8"/>
      <c r="U59" s="8"/>
      <c r="V59" s="8"/>
      <c r="W59" s="8"/>
      <c r="X59" s="8"/>
      <c r="Y59" s="8"/>
      <c r="Z59" s="8"/>
      <c r="AA59" s="8"/>
      <c r="AB59" s="8"/>
      <c r="AC59" s="8"/>
      <c r="AD59" s="8"/>
    </row>
    <row r="60" spans="1:32" s="13" customFormat="1">
      <c r="A60" s="54" t="s">
        <v>29</v>
      </c>
      <c r="B60" s="28" t="s">
        <v>48</v>
      </c>
      <c r="C60" s="55" t="s">
        <v>29</v>
      </c>
      <c r="D60" s="37">
        <v>0.2</v>
      </c>
      <c r="E60" s="16">
        <v>0.4</v>
      </c>
      <c r="F60" s="16">
        <v>0.4</v>
      </c>
      <c r="G60" s="16"/>
      <c r="H60" s="16"/>
      <c r="I60" s="16"/>
      <c r="J60" s="16"/>
      <c r="K60" s="16"/>
      <c r="P60" s="17"/>
    </row>
    <row r="61" spans="1:32" s="21" customFormat="1" ht="15.6" thickBot="1">
      <c r="A61" s="61"/>
      <c r="B61" s="62"/>
      <c r="C61" s="63" t="s">
        <v>29</v>
      </c>
      <c r="D61" s="36">
        <f>IF(D$10&gt;0, $B$5*(D60/D$10), "")</f>
        <v>1.0373443983403117</v>
      </c>
      <c r="E61" s="36">
        <f t="shared" ref="E61:P61" si="29">IF(E$10&gt;0, $B$5*(E60/E$10), "")</f>
        <v>0.85910652920963138</v>
      </c>
      <c r="F61" s="36">
        <f t="shared" si="29"/>
        <v>0.53333333333333344</v>
      </c>
      <c r="G61" s="36" t="str">
        <f t="shared" si="29"/>
        <v/>
      </c>
      <c r="H61" s="36" t="str">
        <f t="shared" si="29"/>
        <v/>
      </c>
      <c r="I61" s="36" t="str">
        <f t="shared" si="29"/>
        <v/>
      </c>
      <c r="J61" s="36" t="str">
        <f t="shared" si="29"/>
        <v/>
      </c>
      <c r="K61" s="36" t="str">
        <f t="shared" si="29"/>
        <v/>
      </c>
      <c r="L61" s="36" t="str">
        <f t="shared" si="29"/>
        <v/>
      </c>
      <c r="M61" s="36" t="str">
        <f t="shared" si="29"/>
        <v/>
      </c>
      <c r="N61" s="36" t="str">
        <f t="shared" si="29"/>
        <v/>
      </c>
      <c r="O61" s="36" t="str">
        <f t="shared" si="29"/>
        <v/>
      </c>
      <c r="P61" s="36" t="str">
        <f t="shared" si="29"/>
        <v/>
      </c>
      <c r="Q61" s="8"/>
      <c r="R61" s="8"/>
      <c r="S61" s="8"/>
      <c r="T61" s="8"/>
      <c r="U61" s="8"/>
      <c r="V61" s="8"/>
      <c r="W61" s="8"/>
      <c r="X61" s="8"/>
      <c r="Y61" s="8"/>
      <c r="Z61" s="8"/>
      <c r="AA61" s="8"/>
      <c r="AB61" s="8"/>
      <c r="AC61" s="8"/>
      <c r="AD61" s="8"/>
    </row>
    <row r="62" spans="1:32" ht="15.6" thickTop="1">
      <c r="A62" s="40"/>
      <c r="B62" s="41"/>
      <c r="C62" s="42"/>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row>
    <row r="63" spans="1:32">
      <c r="C63" s="29" t="s">
        <v>59</v>
      </c>
      <c r="E63" s="4"/>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row>
    <row r="86" spans="3:3">
      <c r="C86" s="29" t="s">
        <v>60</v>
      </c>
    </row>
    <row r="109" spans="3:3">
      <c r="C109" s="29" t="s">
        <v>61</v>
      </c>
    </row>
    <row r="132" spans="3:3">
      <c r="C132" s="29" t="s">
        <v>62</v>
      </c>
    </row>
    <row r="155" spans="3:3">
      <c r="C155" s="29" t="s">
        <v>63</v>
      </c>
    </row>
    <row r="178" spans="3:3">
      <c r="C178" s="29" t="s">
        <v>64</v>
      </c>
    </row>
    <row r="201" spans="3:3">
      <c r="C201" s="29" t="s">
        <v>65</v>
      </c>
    </row>
    <row r="224" spans="3:3">
      <c r="C224" s="29" t="s">
        <v>66</v>
      </c>
    </row>
    <row r="247" spans="3:3">
      <c r="C247" s="29" t="s">
        <v>67</v>
      </c>
    </row>
    <row r="270" spans="3:3">
      <c r="C270" s="29" t="s">
        <v>68</v>
      </c>
    </row>
    <row r="293" spans="3:3">
      <c r="C293" s="29" t="s">
        <v>69</v>
      </c>
    </row>
    <row r="316" spans="3:3">
      <c r="C316" s="29" t="s">
        <v>70</v>
      </c>
    </row>
    <row r="339" spans="3:3">
      <c r="C339" s="29" t="s">
        <v>69</v>
      </c>
    </row>
    <row r="362" spans="3:3">
      <c r="C362" s="29" t="s">
        <v>71</v>
      </c>
    </row>
    <row r="385" spans="3:3">
      <c r="C385" s="29" t="s">
        <v>71</v>
      </c>
    </row>
    <row r="408" spans="3:3">
      <c r="C408" s="29" t="s">
        <v>72</v>
      </c>
    </row>
    <row r="431" spans="3:3">
      <c r="C431" s="29" t="s">
        <v>73</v>
      </c>
    </row>
    <row r="454" spans="3:3">
      <c r="C454" s="29" t="s">
        <v>74</v>
      </c>
    </row>
    <row r="471" spans="20:20">
      <c r="T471" s="22"/>
    </row>
    <row r="494" spans="20:20">
      <c r="T494" s="22"/>
    </row>
    <row r="518" spans="11:11">
      <c r="K518" s="22" t="s">
        <v>75</v>
      </c>
    </row>
    <row r="546" spans="3:3">
      <c r="C546" s="29" t="s">
        <v>76</v>
      </c>
    </row>
    <row r="569" spans="3:3">
      <c r="C569" s="29" t="s">
        <v>77</v>
      </c>
    </row>
    <row r="583" spans="2:29" s="4" customFormat="1">
      <c r="B583" s="20"/>
      <c r="C583" s="18"/>
      <c r="D583" s="2"/>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row>
  </sheetData>
  <sheetProtection sheet="1" objects="1" scenarios="1" selectLockedCells="1"/>
  <pageMargins left="0.75" right="0.75" top="0.75" bottom="0.75" header="0.5" footer="0.5"/>
  <pageSetup paperSize="119" orientation="landscape" r:id="rId1"/>
  <headerFooter alignWithMargins="0"/>
  <rowBreaks count="10" manualBreakCount="10">
    <brk id="84" max="16383" man="1"/>
    <brk id="176" max="16383" man="1"/>
    <brk id="222" max="16383" man="1"/>
    <brk id="268" max="16383" man="1"/>
    <brk id="314" max="16383" man="1"/>
    <brk id="359" max="16383" man="1"/>
    <brk id="403" max="16383" man="1"/>
    <brk id="447" max="16383" man="1"/>
    <brk id="492" max="16383" man="1"/>
    <brk id="536" max="16383" man="1"/>
  </rowBreaks>
  <drawing r:id="rId2"/>
</worksheet>
</file>

<file path=xl/worksheets/sheet2.xml><?xml version="1.0" encoding="utf-8"?>
<worksheet xmlns="http://schemas.openxmlformats.org/spreadsheetml/2006/main" xmlns:r="http://schemas.openxmlformats.org/officeDocument/2006/relationships">
  <dimension ref="A1:AF583"/>
  <sheetViews>
    <sheetView zoomScale="75" zoomScaleNormal="75" workbookViewId="0">
      <pane xSplit="2" topLeftCell="C1" activePane="topRight" state="frozen"/>
      <selection activeCell="A43" sqref="A43"/>
      <selection pane="topRight" activeCell="D7" sqref="D7"/>
    </sheetView>
  </sheetViews>
  <sheetFormatPr defaultRowHeight="15"/>
  <cols>
    <col min="1" max="1" width="13.6328125" style="3" customWidth="1"/>
    <col min="2" max="2" width="10.453125" style="21" customWidth="1"/>
    <col min="3" max="3" width="10.81640625" style="18" customWidth="1"/>
    <col min="4" max="4" width="10.36328125" style="2" customWidth="1"/>
    <col min="5" max="5" width="10.54296875" style="3" customWidth="1"/>
    <col min="6" max="15" width="10.6328125" style="3" customWidth="1"/>
    <col min="16" max="16" width="10.36328125" style="4" customWidth="1"/>
    <col min="17" max="17" width="10.08984375" style="3" customWidth="1"/>
    <col min="18" max="16384" width="8.7265625" style="3"/>
  </cols>
  <sheetData>
    <row r="1" spans="1:30" ht="16.2" thickTop="1" thickBot="1">
      <c r="A1" s="64" t="s">
        <v>79</v>
      </c>
      <c r="B1" s="65"/>
      <c r="C1" s="24"/>
    </row>
    <row r="2" spans="1:30" ht="15.6" thickBot="1">
      <c r="A2" s="67" t="s">
        <v>80</v>
      </c>
      <c r="B2" s="68"/>
      <c r="C2" s="24"/>
    </row>
    <row r="3" spans="1:30" ht="16.2" thickTop="1" thickBot="1">
      <c r="A3" s="69" t="s">
        <v>82</v>
      </c>
      <c r="B3" s="72">
        <v>4964.5200000000004</v>
      </c>
      <c r="C3" s="24"/>
    </row>
    <row r="4" spans="1:30" ht="15.6" thickBot="1">
      <c r="A4" s="70" t="s">
        <v>81</v>
      </c>
      <c r="B4" s="73">
        <v>40884</v>
      </c>
      <c r="C4" s="24"/>
    </row>
    <row r="5" spans="1:30" ht="15.6" thickBot="1">
      <c r="A5" s="71" t="s">
        <v>83</v>
      </c>
      <c r="B5" s="74">
        <v>50</v>
      </c>
      <c r="C5" s="38"/>
    </row>
    <row r="6" spans="1:30" ht="16.2" thickTop="1" thickBot="1">
      <c r="A6" s="66"/>
      <c r="B6" s="66"/>
      <c r="C6" s="39"/>
      <c r="E6" s="2"/>
      <c r="F6" s="2"/>
      <c r="G6" s="2"/>
      <c r="H6" s="2" t="str">
        <f t="shared" ref="H6" si="0">IF((H7&lt;&gt;""),G6+1,"")</f>
        <v/>
      </c>
      <c r="I6" s="2" t="str">
        <f t="shared" ref="I6" si="1">IF((I7&lt;&gt;""),H6+1,"")</f>
        <v/>
      </c>
      <c r="J6" s="2" t="str">
        <f t="shared" ref="J6" si="2">IF((J7&lt;&gt;""),I6+1,"")</f>
        <v/>
      </c>
      <c r="K6" s="2" t="str">
        <f t="shared" ref="K6" si="3">IF((K7&lt;&gt;""),J6+1,"")</f>
        <v/>
      </c>
      <c r="L6" s="2" t="str">
        <f t="shared" ref="L6" si="4">IF((L7&lt;&gt;""),K6+1,"")</f>
        <v/>
      </c>
      <c r="M6" s="2" t="str">
        <f t="shared" ref="M6" si="5">IF((M7&lt;&gt;""),L6+1,"")</f>
        <v/>
      </c>
      <c r="N6" s="2" t="str">
        <f t="shared" ref="N6" si="6">IF((N7&lt;&gt;""),M6+1,"")</f>
        <v/>
      </c>
      <c r="O6" s="2" t="str">
        <f t="shared" ref="O6" si="7">IF((O7&lt;&gt;""),N6+1,"")</f>
        <v/>
      </c>
      <c r="P6" s="2" t="str">
        <f t="shared" ref="P6" si="8">IF((P7&lt;&gt;""),O6+1,"")</f>
        <v/>
      </c>
      <c r="Q6" s="2" t="str">
        <f t="shared" ref="Q6" si="9">IF((Q7&lt;&gt;""),P6+1,"")</f>
        <v/>
      </c>
      <c r="R6" s="2" t="str">
        <f t="shared" ref="R6" si="10">IF((R7&lt;&gt;""),Q6+1,"")</f>
        <v/>
      </c>
      <c r="S6" s="2" t="str">
        <f t="shared" ref="S6" si="11">IF((S7&lt;&gt;""),R6+1,"")</f>
        <v/>
      </c>
      <c r="T6" s="2" t="str">
        <f t="shared" ref="T6" si="12">IF((T7&lt;&gt;""),S6+1,"")</f>
        <v/>
      </c>
      <c r="U6" s="2" t="str">
        <f t="shared" ref="U6" si="13">IF((U7&lt;&gt;""),T6+1,"")</f>
        <v/>
      </c>
      <c r="V6" s="2" t="str">
        <f t="shared" ref="V6" si="14">IF((V7&lt;&gt;""),U6+1,"")</f>
        <v/>
      </c>
      <c r="W6" s="2" t="str">
        <f t="shared" ref="W6" si="15">IF((W7&lt;&gt;""),V6+1,"")</f>
        <v/>
      </c>
    </row>
    <row r="7" spans="1:30" s="23" customFormat="1" ht="18" customHeight="1" thickTop="1">
      <c r="A7" s="43"/>
      <c r="B7" s="44" t="s">
        <v>51</v>
      </c>
      <c r="C7" s="45">
        <f>B4</f>
        <v>40884</v>
      </c>
      <c r="D7" s="30">
        <v>40909</v>
      </c>
      <c r="E7" s="23">
        <v>41021</v>
      </c>
      <c r="F7" s="23">
        <v>41157</v>
      </c>
    </row>
    <row r="8" spans="1:30" s="5" customFormat="1" ht="15.6">
      <c r="A8" s="46"/>
      <c r="B8" s="6" t="s">
        <v>53</v>
      </c>
      <c r="C8" s="47">
        <v>0</v>
      </c>
      <c r="D8" s="31">
        <f t="shared" ref="D8:F8" si="16">IF(D7&lt;&gt;0, D7-C7, 0)</f>
        <v>25</v>
      </c>
      <c r="E8" s="5">
        <f t="shared" si="16"/>
        <v>112</v>
      </c>
      <c r="F8" s="5">
        <f t="shared" si="16"/>
        <v>136</v>
      </c>
      <c r="G8" s="5">
        <f>IF(G7&lt;&gt;0, G7-F7, 0)</f>
        <v>0</v>
      </c>
      <c r="H8" s="5">
        <f t="shared" ref="H8:P8" si="17">IF(H7&lt;&gt;0, H7-G7, 0)</f>
        <v>0</v>
      </c>
      <c r="I8" s="5">
        <f t="shared" si="17"/>
        <v>0</v>
      </c>
      <c r="J8" s="5">
        <f t="shared" si="17"/>
        <v>0</v>
      </c>
      <c r="K8" s="5">
        <f t="shared" si="17"/>
        <v>0</v>
      </c>
      <c r="L8" s="5">
        <f t="shared" si="17"/>
        <v>0</v>
      </c>
      <c r="M8" s="5">
        <f t="shared" si="17"/>
        <v>0</v>
      </c>
      <c r="N8" s="5">
        <f t="shared" si="17"/>
        <v>0</v>
      </c>
      <c r="O8" s="5">
        <f t="shared" si="17"/>
        <v>0</v>
      </c>
      <c r="P8" s="5">
        <f t="shared" si="17"/>
        <v>0</v>
      </c>
      <c r="Q8" s="5" t="str">
        <f>IF(Q7-P7&gt;0,Q7-P7,"")</f>
        <v/>
      </c>
      <c r="R8" s="5" t="str">
        <f>IF(R7-Q7&gt;0,R7-Q7,"")</f>
        <v/>
      </c>
      <c r="S8" s="5" t="str">
        <f>IF(S7-R7&gt;0,S7-R7,"")</f>
        <v/>
      </c>
      <c r="T8" s="5" t="str">
        <f>IF(T7-S7&gt;0,T7-S7,"")</f>
        <v/>
      </c>
    </row>
    <row r="9" spans="1:30" s="12" customFormat="1" ht="18" customHeight="1">
      <c r="A9" s="48"/>
      <c r="B9" s="25" t="s">
        <v>55</v>
      </c>
      <c r="C9" s="49">
        <f>B3</f>
        <v>4964.5200000000004</v>
      </c>
      <c r="D9" s="32">
        <v>4974.16</v>
      </c>
      <c r="E9" s="7">
        <v>4997.4399999999996</v>
      </c>
      <c r="F9" s="7">
        <v>5034.9399999999996</v>
      </c>
      <c r="G9" s="7"/>
      <c r="H9" s="7"/>
      <c r="I9" s="7"/>
      <c r="J9" s="7"/>
      <c r="K9" s="7"/>
      <c r="L9" s="7"/>
      <c r="M9" s="7"/>
      <c r="N9" s="7"/>
      <c r="O9" s="7"/>
      <c r="P9" s="1"/>
    </row>
    <row r="10" spans="1:30" s="8" customFormat="1" ht="15.6">
      <c r="A10" s="50"/>
      <c r="B10" s="9" t="s">
        <v>52</v>
      </c>
      <c r="C10" s="51">
        <v>0</v>
      </c>
      <c r="D10" s="33">
        <f>IF((D9-C9&gt;0), D9-C9, 0)</f>
        <v>9.6399999999994179</v>
      </c>
      <c r="E10" s="8">
        <f>IF((E9-D9&gt;0), E9-D9, 0)</f>
        <v>23.279999999999745</v>
      </c>
      <c r="F10" s="8">
        <f>IF((F9-E9&gt;0), F9-E9, 0)</f>
        <v>37.5</v>
      </c>
      <c r="G10" s="8">
        <f>IF((G9-F9&gt;0), G9-F9, 0)</f>
        <v>0</v>
      </c>
      <c r="H10" s="8">
        <f t="shared" ref="H10:P10" si="18">IF((H9-G9&gt;0), H9-G9, 0)</f>
        <v>0</v>
      </c>
      <c r="I10" s="8">
        <f t="shared" si="18"/>
        <v>0</v>
      </c>
      <c r="J10" s="8">
        <f t="shared" si="18"/>
        <v>0</v>
      </c>
      <c r="K10" s="8">
        <f t="shared" si="18"/>
        <v>0</v>
      </c>
      <c r="L10" s="8">
        <f t="shared" si="18"/>
        <v>0</v>
      </c>
      <c r="M10" s="8">
        <f t="shared" si="18"/>
        <v>0</v>
      </c>
      <c r="N10" s="8">
        <f t="shared" si="18"/>
        <v>0</v>
      </c>
      <c r="O10" s="8">
        <f t="shared" si="18"/>
        <v>0</v>
      </c>
      <c r="P10" s="8">
        <f t="shared" si="18"/>
        <v>0</v>
      </c>
      <c r="Q10" s="8" t="str">
        <f t="shared" ref="Q10:T10" si="19">IF(Q9-P9&gt;0,Q9-P9,"")</f>
        <v/>
      </c>
      <c r="R10" s="8" t="str">
        <f t="shared" si="19"/>
        <v/>
      </c>
      <c r="S10" s="8" t="str">
        <f t="shared" si="19"/>
        <v/>
      </c>
      <c r="T10" s="8" t="str">
        <f t="shared" si="19"/>
        <v/>
      </c>
    </row>
    <row r="11" spans="1:30" s="10" customFormat="1" ht="15.6">
      <c r="A11" s="52" t="s">
        <v>50</v>
      </c>
      <c r="B11" s="9" t="s">
        <v>49</v>
      </c>
      <c r="C11" s="53"/>
      <c r="D11" s="34"/>
      <c r="P11" s="11"/>
    </row>
    <row r="12" spans="1:30" s="13" customFormat="1">
      <c r="A12" s="54" t="s">
        <v>6</v>
      </c>
      <c r="B12" s="26" t="s">
        <v>54</v>
      </c>
      <c r="C12" s="55" t="s">
        <v>3</v>
      </c>
      <c r="D12" s="35">
        <v>7</v>
      </c>
      <c r="E12" s="14">
        <v>8</v>
      </c>
      <c r="F12" s="14">
        <v>10</v>
      </c>
      <c r="G12" s="14"/>
      <c r="H12" s="14"/>
      <c r="I12" s="14"/>
      <c r="J12" s="14"/>
      <c r="K12" s="14"/>
      <c r="L12" s="14"/>
      <c r="M12" s="14"/>
      <c r="N12" s="14"/>
      <c r="O12" s="14"/>
      <c r="P12" s="14"/>
      <c r="Q12" s="14"/>
      <c r="R12" s="14"/>
      <c r="S12" s="14"/>
      <c r="T12" s="14"/>
    </row>
    <row r="13" spans="1:30" s="15" customFormat="1">
      <c r="A13" s="56"/>
      <c r="B13" s="27" t="s">
        <v>56</v>
      </c>
      <c r="C13" s="51" t="s">
        <v>3</v>
      </c>
      <c r="D13" s="36">
        <f>IF(D$10&gt;0, $B$5*(D12/D$10), "")</f>
        <v>36.307053941910908</v>
      </c>
      <c r="E13" s="36">
        <f t="shared" ref="E13:G13" si="20">IF(E$10&gt;0, $B$5*(E12/E$10), "")</f>
        <v>17.182130584192628</v>
      </c>
      <c r="F13" s="36">
        <f t="shared" si="20"/>
        <v>13.333333333333334</v>
      </c>
      <c r="G13" s="36" t="str">
        <f t="shared" si="20"/>
        <v/>
      </c>
      <c r="H13" s="36" t="str">
        <f t="shared" ref="H13" si="21">IF(H$10&gt;0, $B$5*(H12/H$10), "")</f>
        <v/>
      </c>
      <c r="I13" s="36" t="str">
        <f t="shared" ref="I13:J13" si="22">IF(I$10&gt;0, $B$5*(I12/I$10), "")</f>
        <v/>
      </c>
      <c r="J13" s="36" t="str">
        <f t="shared" si="22"/>
        <v/>
      </c>
      <c r="K13" s="36" t="str">
        <f t="shared" ref="K13" si="23">IF(K$10&gt;0, $B$5*(K12/K$10), "")</f>
        <v/>
      </c>
      <c r="L13" s="36" t="str">
        <f t="shared" ref="L13:M13" si="24">IF(L$10&gt;0, $B$5*(L12/L$10), "")</f>
        <v/>
      </c>
      <c r="M13" s="36" t="str">
        <f t="shared" si="24"/>
        <v/>
      </c>
      <c r="N13" s="36" t="str">
        <f t="shared" ref="N13" si="25">IF(N$10&gt;0, $B$5*(N12/N$10), "")</f>
        <v/>
      </c>
      <c r="O13" s="36" t="str">
        <f t="shared" ref="O13:P13" si="26">IF(O$10&gt;0, $B$5*(O12/O$10), "")</f>
        <v/>
      </c>
      <c r="P13" s="36" t="str">
        <f t="shared" si="26"/>
        <v/>
      </c>
    </row>
    <row r="14" spans="1:30" s="13" customFormat="1">
      <c r="A14" s="54" t="s">
        <v>7</v>
      </c>
      <c r="B14" s="26" t="s">
        <v>54</v>
      </c>
      <c r="C14" s="55" t="s">
        <v>1</v>
      </c>
      <c r="D14" s="35">
        <v>16</v>
      </c>
      <c r="E14" s="14">
        <v>13</v>
      </c>
      <c r="F14" s="14">
        <v>7</v>
      </c>
      <c r="G14" s="14"/>
      <c r="H14" s="14"/>
      <c r="I14" s="14"/>
      <c r="J14" s="14"/>
      <c r="K14" s="14"/>
      <c r="L14" s="14"/>
      <c r="M14" s="14"/>
      <c r="N14" s="14"/>
      <c r="O14" s="14"/>
      <c r="P14" s="14"/>
    </row>
    <row r="15" spans="1:30" s="4" customFormat="1">
      <c r="A15" s="57"/>
      <c r="B15" s="27" t="s">
        <v>56</v>
      </c>
      <c r="C15" s="58" t="str">
        <f>C14</f>
        <v>Cr</v>
      </c>
      <c r="D15" s="36">
        <f>IF(D$10&gt;0, $B$5*(D14/D$10), "")</f>
        <v>82.987551867224923</v>
      </c>
      <c r="E15" s="36">
        <f t="shared" ref="E15:P15" si="27">IF(E$10&gt;0, $B$5*(E14/E$10), "")</f>
        <v>27.920962199313021</v>
      </c>
      <c r="F15" s="36">
        <f t="shared" si="27"/>
        <v>9.3333333333333339</v>
      </c>
      <c r="G15" s="36" t="str">
        <f t="shared" si="27"/>
        <v/>
      </c>
      <c r="H15" s="36" t="str">
        <f t="shared" si="27"/>
        <v/>
      </c>
      <c r="I15" s="36" t="str">
        <f t="shared" si="27"/>
        <v/>
      </c>
      <c r="J15" s="36" t="str">
        <f t="shared" si="27"/>
        <v/>
      </c>
      <c r="K15" s="36" t="str">
        <f t="shared" si="27"/>
        <v/>
      </c>
      <c r="L15" s="36" t="str">
        <f t="shared" si="27"/>
        <v/>
      </c>
      <c r="M15" s="36" t="str">
        <f t="shared" si="27"/>
        <v/>
      </c>
      <c r="N15" s="36" t="str">
        <f t="shared" si="27"/>
        <v/>
      </c>
      <c r="O15" s="36" t="str">
        <f t="shared" si="27"/>
        <v/>
      </c>
      <c r="P15" s="36" t="str">
        <f t="shared" si="27"/>
        <v/>
      </c>
      <c r="Q15" s="15"/>
      <c r="R15" s="15"/>
      <c r="S15" s="15"/>
      <c r="T15" s="15"/>
      <c r="U15" s="15"/>
      <c r="V15" s="15"/>
      <c r="W15" s="15"/>
      <c r="X15" s="15"/>
      <c r="Y15" s="15"/>
      <c r="Z15" s="15"/>
      <c r="AA15" s="15"/>
      <c r="AB15" s="15"/>
      <c r="AC15" s="15"/>
      <c r="AD15" s="15"/>
    </row>
    <row r="16" spans="1:30" s="13" customFormat="1">
      <c r="A16" s="54" t="s">
        <v>8</v>
      </c>
      <c r="B16" s="26" t="s">
        <v>54</v>
      </c>
      <c r="C16" s="55" t="s">
        <v>4</v>
      </c>
      <c r="D16" s="35">
        <v>31</v>
      </c>
      <c r="E16" s="14">
        <v>44</v>
      </c>
      <c r="F16" s="14">
        <v>35</v>
      </c>
      <c r="G16" s="14"/>
      <c r="H16" s="14"/>
      <c r="I16" s="14"/>
      <c r="J16" s="14"/>
      <c r="K16" s="14"/>
      <c r="L16" s="14"/>
      <c r="M16" s="14"/>
      <c r="N16" s="14"/>
      <c r="O16" s="14"/>
      <c r="P16" s="14"/>
    </row>
    <row r="17" spans="1:30" s="4" customFormat="1">
      <c r="A17" s="57"/>
      <c r="B17" s="27" t="s">
        <v>56</v>
      </c>
      <c r="C17" s="58" t="str">
        <f>C16</f>
        <v>Fe</v>
      </c>
      <c r="D17" s="36">
        <f>IF(D$10&gt;0, $B$5*(D16/D$10), "")</f>
        <v>160.7883817427483</v>
      </c>
      <c r="E17" s="36">
        <f t="shared" ref="E17:P17" si="28">IF(E$10&gt;0, $B$5*(E16/E$10), "")</f>
        <v>94.501718213059448</v>
      </c>
      <c r="F17" s="36">
        <f t="shared" si="28"/>
        <v>46.666666666666664</v>
      </c>
      <c r="G17" s="36" t="str">
        <f t="shared" si="28"/>
        <v/>
      </c>
      <c r="H17" s="36" t="str">
        <f t="shared" si="28"/>
        <v/>
      </c>
      <c r="I17" s="36" t="str">
        <f t="shared" si="28"/>
        <v/>
      </c>
      <c r="J17" s="36" t="str">
        <f t="shared" si="28"/>
        <v/>
      </c>
      <c r="K17" s="36" t="str">
        <f t="shared" si="28"/>
        <v/>
      </c>
      <c r="L17" s="36" t="str">
        <f t="shared" si="28"/>
        <v/>
      </c>
      <c r="M17" s="36" t="str">
        <f t="shared" si="28"/>
        <v/>
      </c>
      <c r="N17" s="36" t="str">
        <f t="shared" si="28"/>
        <v/>
      </c>
      <c r="O17" s="36" t="str">
        <f t="shared" si="28"/>
        <v/>
      </c>
      <c r="P17" s="36" t="str">
        <f t="shared" si="28"/>
        <v/>
      </c>
      <c r="Q17" s="15"/>
      <c r="R17" s="15"/>
      <c r="S17" s="15"/>
      <c r="T17" s="15"/>
      <c r="U17" s="15"/>
      <c r="V17" s="15"/>
      <c r="W17" s="15"/>
      <c r="X17" s="15"/>
      <c r="Y17" s="15"/>
      <c r="Z17" s="15"/>
      <c r="AA17" s="15"/>
      <c r="AB17" s="15"/>
      <c r="AC17" s="15"/>
      <c r="AD17" s="15"/>
    </row>
    <row r="18" spans="1:30" s="13" customFormat="1">
      <c r="A18" s="54" t="s">
        <v>9</v>
      </c>
      <c r="B18" s="26" t="s">
        <v>54</v>
      </c>
      <c r="C18" s="55" t="s">
        <v>2</v>
      </c>
      <c r="D18" s="35">
        <v>17</v>
      </c>
      <c r="E18" s="14">
        <v>24</v>
      </c>
      <c r="F18" s="14">
        <v>16</v>
      </c>
      <c r="G18" s="14"/>
      <c r="H18" s="14"/>
      <c r="I18" s="14"/>
      <c r="J18" s="14"/>
      <c r="K18" s="14"/>
      <c r="L18" s="14"/>
      <c r="M18" s="14"/>
      <c r="N18" s="14"/>
      <c r="O18" s="14"/>
      <c r="P18" s="14"/>
    </row>
    <row r="19" spans="1:30" s="4" customFormat="1">
      <c r="A19" s="57"/>
      <c r="B19" s="27" t="s">
        <v>56</v>
      </c>
      <c r="C19" s="58" t="str">
        <f>C18</f>
        <v>Cu</v>
      </c>
      <c r="D19" s="36">
        <f>IF(D$10&gt;0, $B$5*(D18/D$10), "")</f>
        <v>88.174273858926483</v>
      </c>
      <c r="E19" s="36">
        <f t="shared" ref="E19:P19" si="29">IF(E$10&gt;0, $B$5*(E18/E$10), "")</f>
        <v>51.546391752577883</v>
      </c>
      <c r="F19" s="36">
        <f t="shared" si="29"/>
        <v>21.333333333333336</v>
      </c>
      <c r="G19" s="36" t="str">
        <f t="shared" si="29"/>
        <v/>
      </c>
      <c r="H19" s="36" t="str">
        <f t="shared" si="29"/>
        <v/>
      </c>
      <c r="I19" s="36" t="str">
        <f t="shared" si="29"/>
        <v/>
      </c>
      <c r="J19" s="36" t="str">
        <f t="shared" si="29"/>
        <v/>
      </c>
      <c r="K19" s="36" t="str">
        <f t="shared" si="29"/>
        <v/>
      </c>
      <c r="L19" s="36" t="str">
        <f t="shared" si="29"/>
        <v/>
      </c>
      <c r="M19" s="36" t="str">
        <f t="shared" si="29"/>
        <v/>
      </c>
      <c r="N19" s="36" t="str">
        <f t="shared" si="29"/>
        <v/>
      </c>
      <c r="O19" s="36" t="str">
        <f t="shared" si="29"/>
        <v/>
      </c>
      <c r="P19" s="36" t="str">
        <f t="shared" si="29"/>
        <v/>
      </c>
      <c r="Q19" s="15"/>
      <c r="R19" s="15"/>
      <c r="S19" s="15"/>
      <c r="T19" s="15"/>
      <c r="U19" s="15"/>
      <c r="V19" s="15"/>
      <c r="W19" s="15"/>
      <c r="X19" s="15"/>
      <c r="Y19" s="15"/>
      <c r="Z19" s="15"/>
      <c r="AA19" s="15"/>
      <c r="AB19" s="15"/>
      <c r="AC19" s="15"/>
      <c r="AD19" s="15"/>
    </row>
    <row r="20" spans="1:30" s="13" customFormat="1">
      <c r="A20" s="54" t="s">
        <v>10</v>
      </c>
      <c r="B20" s="26" t="s">
        <v>54</v>
      </c>
      <c r="C20" s="55" t="s">
        <v>0</v>
      </c>
      <c r="D20" s="35">
        <v>1076</v>
      </c>
      <c r="E20" s="14">
        <v>2718</v>
      </c>
      <c r="F20" s="14">
        <v>3352</v>
      </c>
      <c r="G20" s="14"/>
      <c r="H20" s="14"/>
      <c r="I20" s="14"/>
      <c r="J20" s="14"/>
      <c r="K20" s="14"/>
      <c r="L20" s="14"/>
      <c r="M20" s="14"/>
      <c r="N20" s="14"/>
      <c r="O20" s="14"/>
      <c r="P20" s="14"/>
    </row>
    <row r="21" spans="1:30" s="4" customFormat="1">
      <c r="A21" s="57"/>
      <c r="B21" s="27" t="s">
        <v>56</v>
      </c>
      <c r="C21" s="58" t="str">
        <f>C20</f>
        <v>Pb</v>
      </c>
      <c r="D21" s="36">
        <f>IF(D$10&gt;0, $B$5*(D20/D$10), "")</f>
        <v>5580.9128630708765</v>
      </c>
      <c r="E21" s="36">
        <f t="shared" ref="E21:P21" si="30">IF(E$10&gt;0, $B$5*(E20/E$10), "")</f>
        <v>5837.6288659794454</v>
      </c>
      <c r="F21" s="36">
        <f t="shared" si="30"/>
        <v>4469.3333333333339</v>
      </c>
      <c r="G21" s="36" t="str">
        <f t="shared" si="30"/>
        <v/>
      </c>
      <c r="H21" s="36" t="str">
        <f t="shared" si="30"/>
        <v/>
      </c>
      <c r="I21" s="36" t="str">
        <f t="shared" si="30"/>
        <v/>
      </c>
      <c r="J21" s="36" t="str">
        <f t="shared" si="30"/>
        <v/>
      </c>
      <c r="K21" s="36" t="str">
        <f t="shared" si="30"/>
        <v/>
      </c>
      <c r="L21" s="36" t="str">
        <f t="shared" si="30"/>
        <v/>
      </c>
      <c r="M21" s="36" t="str">
        <f t="shared" si="30"/>
        <v/>
      </c>
      <c r="N21" s="36" t="str">
        <f t="shared" si="30"/>
        <v/>
      </c>
      <c r="O21" s="36" t="str">
        <f t="shared" si="30"/>
        <v/>
      </c>
      <c r="P21" s="36" t="str">
        <f t="shared" si="30"/>
        <v/>
      </c>
      <c r="Q21" s="15"/>
      <c r="R21" s="15"/>
      <c r="S21" s="15"/>
      <c r="T21" s="15"/>
      <c r="U21" s="15"/>
      <c r="V21" s="15"/>
      <c r="W21" s="15"/>
      <c r="X21" s="15"/>
      <c r="Y21" s="15"/>
      <c r="Z21" s="15"/>
      <c r="AA21" s="15"/>
      <c r="AB21" s="15"/>
      <c r="AC21" s="15"/>
      <c r="AD21" s="15"/>
    </row>
    <row r="22" spans="1:30" s="13" customFormat="1">
      <c r="A22" s="54" t="s">
        <v>11</v>
      </c>
      <c r="B22" s="26" t="s">
        <v>54</v>
      </c>
      <c r="C22" s="55" t="s">
        <v>5</v>
      </c>
      <c r="D22" s="35">
        <v>3</v>
      </c>
      <c r="E22" s="14">
        <v>0</v>
      </c>
      <c r="F22" s="14">
        <v>5</v>
      </c>
      <c r="G22" s="14"/>
      <c r="H22" s="14"/>
      <c r="I22" s="14"/>
      <c r="J22" s="14"/>
      <c r="K22" s="14"/>
      <c r="L22" s="14"/>
      <c r="M22" s="14"/>
      <c r="N22" s="14"/>
      <c r="O22" s="14"/>
      <c r="P22" s="14"/>
    </row>
    <row r="23" spans="1:30" s="4" customFormat="1">
      <c r="A23" s="57"/>
      <c r="B23" s="27" t="s">
        <v>56</v>
      </c>
      <c r="C23" s="58" t="str">
        <f>C22</f>
        <v>Sn</v>
      </c>
      <c r="D23" s="36">
        <f>IF(D$10&gt;0, $B$5*(D22/D$10), "")</f>
        <v>15.560165975104672</v>
      </c>
      <c r="E23" s="36">
        <f t="shared" ref="E23:P23" si="31">IF(E$10&gt;0, $B$5*(E22/E$10), "")</f>
        <v>0</v>
      </c>
      <c r="F23" s="36">
        <f t="shared" si="31"/>
        <v>6.666666666666667</v>
      </c>
      <c r="G23" s="36" t="str">
        <f t="shared" si="31"/>
        <v/>
      </c>
      <c r="H23" s="36" t="str">
        <f t="shared" si="31"/>
        <v/>
      </c>
      <c r="I23" s="36" t="str">
        <f t="shared" si="31"/>
        <v/>
      </c>
      <c r="J23" s="36" t="str">
        <f t="shared" si="31"/>
        <v/>
      </c>
      <c r="K23" s="36" t="str">
        <f t="shared" si="31"/>
        <v/>
      </c>
      <c r="L23" s="36" t="str">
        <f t="shared" si="31"/>
        <v/>
      </c>
      <c r="M23" s="36" t="str">
        <f t="shared" si="31"/>
        <v/>
      </c>
      <c r="N23" s="36" t="str">
        <f t="shared" si="31"/>
        <v/>
      </c>
      <c r="O23" s="36" t="str">
        <f t="shared" si="31"/>
        <v/>
      </c>
      <c r="P23" s="36" t="str">
        <f t="shared" si="31"/>
        <v/>
      </c>
      <c r="Q23" s="15"/>
      <c r="R23" s="15"/>
      <c r="S23" s="15"/>
      <c r="T23" s="15"/>
      <c r="U23" s="15"/>
      <c r="V23" s="15"/>
      <c r="W23" s="15"/>
      <c r="X23" s="15"/>
      <c r="Y23" s="15"/>
      <c r="Z23" s="15"/>
      <c r="AA23" s="15"/>
      <c r="AB23" s="15"/>
      <c r="AC23" s="15"/>
      <c r="AD23" s="15"/>
    </row>
    <row r="24" spans="1:30" s="13" customFormat="1">
      <c r="A24" s="54" t="s">
        <v>12</v>
      </c>
      <c r="B24" s="26" t="s">
        <v>54</v>
      </c>
      <c r="C24" s="55" t="s">
        <v>13</v>
      </c>
      <c r="D24" s="35">
        <v>2</v>
      </c>
      <c r="E24" s="14">
        <v>3</v>
      </c>
      <c r="F24" s="14">
        <v>2</v>
      </c>
      <c r="G24" s="14"/>
      <c r="H24" s="14"/>
      <c r="I24" s="14"/>
      <c r="J24" s="14"/>
      <c r="K24" s="14"/>
      <c r="L24" s="14"/>
      <c r="M24" s="14"/>
      <c r="N24" s="14"/>
      <c r="O24" s="14"/>
      <c r="P24" s="14"/>
    </row>
    <row r="25" spans="1:30" s="4" customFormat="1">
      <c r="A25" s="57"/>
      <c r="B25" s="27" t="s">
        <v>56</v>
      </c>
      <c r="C25" s="58" t="str">
        <f>C24</f>
        <v>Mo</v>
      </c>
      <c r="D25" s="36">
        <f>IF(D$10&gt;0, $B$5*(D24/D$10), "")</f>
        <v>10.373443983403115</v>
      </c>
      <c r="E25" s="36">
        <f t="shared" ref="E25:P25" si="32">IF(E$10&gt;0, $B$5*(E24/E$10), "")</f>
        <v>6.4432989690722353</v>
      </c>
      <c r="F25" s="36">
        <f t="shared" si="32"/>
        <v>2.666666666666667</v>
      </c>
      <c r="G25" s="36" t="str">
        <f t="shared" si="32"/>
        <v/>
      </c>
      <c r="H25" s="36" t="str">
        <f t="shared" si="32"/>
        <v/>
      </c>
      <c r="I25" s="36" t="str">
        <f t="shared" si="32"/>
        <v/>
      </c>
      <c r="J25" s="36" t="str">
        <f t="shared" si="32"/>
        <v/>
      </c>
      <c r="K25" s="36" t="str">
        <f t="shared" si="32"/>
        <v/>
      </c>
      <c r="L25" s="36" t="str">
        <f t="shared" si="32"/>
        <v/>
      </c>
      <c r="M25" s="36" t="str">
        <f t="shared" si="32"/>
        <v/>
      </c>
      <c r="N25" s="36" t="str">
        <f t="shared" si="32"/>
        <v/>
      </c>
      <c r="O25" s="36" t="str">
        <f t="shared" si="32"/>
        <v/>
      </c>
      <c r="P25" s="36" t="str">
        <f t="shared" si="32"/>
        <v/>
      </c>
      <c r="Q25" s="15"/>
      <c r="R25" s="15"/>
      <c r="S25" s="15"/>
      <c r="T25" s="15"/>
      <c r="U25" s="15"/>
      <c r="V25" s="15"/>
      <c r="W25" s="15"/>
      <c r="X25" s="15"/>
      <c r="Y25" s="15"/>
      <c r="Z25" s="15"/>
      <c r="AA25" s="15"/>
      <c r="AB25" s="15"/>
      <c r="AC25" s="15"/>
      <c r="AD25" s="15"/>
    </row>
    <row r="26" spans="1:30" s="13" customFormat="1">
      <c r="A26" s="54" t="s">
        <v>14</v>
      </c>
      <c r="B26" s="26" t="s">
        <v>54</v>
      </c>
      <c r="C26" s="55" t="s">
        <v>30</v>
      </c>
      <c r="D26" s="35">
        <v>9</v>
      </c>
      <c r="E26" s="14">
        <v>14</v>
      </c>
      <c r="F26" s="14">
        <v>16</v>
      </c>
      <c r="G26" s="14"/>
      <c r="H26" s="14"/>
      <c r="I26" s="14"/>
      <c r="J26" s="14"/>
      <c r="K26" s="14"/>
      <c r="L26" s="14"/>
      <c r="M26" s="14"/>
      <c r="N26" s="14"/>
      <c r="O26" s="14"/>
      <c r="P26" s="14"/>
    </row>
    <row r="27" spans="1:30" s="4" customFormat="1">
      <c r="A27" s="57"/>
      <c r="B27" s="27" t="s">
        <v>56</v>
      </c>
      <c r="C27" s="58" t="str">
        <f>C26</f>
        <v>Ni</v>
      </c>
      <c r="D27" s="36">
        <f>IF(D$10&gt;0, $B$5*(D26/D$10), "")</f>
        <v>46.680497925314022</v>
      </c>
      <c r="E27" s="36">
        <f t="shared" ref="E27:P27" si="33">IF(E$10&gt;0, $B$5*(E26/E$10), "")</f>
        <v>30.068728522337096</v>
      </c>
      <c r="F27" s="36">
        <f t="shared" si="33"/>
        <v>21.333333333333336</v>
      </c>
      <c r="G27" s="36" t="str">
        <f t="shared" si="33"/>
        <v/>
      </c>
      <c r="H27" s="36" t="str">
        <f t="shared" si="33"/>
        <v/>
      </c>
      <c r="I27" s="36" t="str">
        <f t="shared" si="33"/>
        <v/>
      </c>
      <c r="J27" s="36" t="str">
        <f t="shared" si="33"/>
        <v/>
      </c>
      <c r="K27" s="36" t="str">
        <f t="shared" si="33"/>
        <v/>
      </c>
      <c r="L27" s="36" t="str">
        <f t="shared" si="33"/>
        <v/>
      </c>
      <c r="M27" s="36" t="str">
        <f t="shared" si="33"/>
        <v/>
      </c>
      <c r="N27" s="36" t="str">
        <f t="shared" si="33"/>
        <v/>
      </c>
      <c r="O27" s="36" t="str">
        <f t="shared" si="33"/>
        <v/>
      </c>
      <c r="P27" s="36" t="str">
        <f t="shared" si="33"/>
        <v/>
      </c>
      <c r="Q27" s="15"/>
      <c r="R27" s="15"/>
      <c r="S27" s="15"/>
      <c r="T27" s="15"/>
      <c r="U27" s="15"/>
      <c r="V27" s="15"/>
      <c r="W27" s="15"/>
      <c r="X27" s="15"/>
      <c r="Y27" s="15"/>
      <c r="Z27" s="15"/>
      <c r="AA27" s="15"/>
      <c r="AB27" s="15"/>
      <c r="AC27" s="15"/>
      <c r="AD27" s="15"/>
    </row>
    <row r="28" spans="1:30" s="13" customFormat="1">
      <c r="A28" s="54" t="s">
        <v>15</v>
      </c>
      <c r="B28" s="26" t="s">
        <v>54</v>
      </c>
      <c r="C28" s="55" t="s">
        <v>31</v>
      </c>
      <c r="D28" s="35">
        <v>1</v>
      </c>
      <c r="E28" s="14">
        <v>1</v>
      </c>
      <c r="F28" s="14">
        <v>1</v>
      </c>
      <c r="G28" s="14"/>
      <c r="H28" s="14"/>
      <c r="I28" s="14"/>
      <c r="J28" s="14"/>
      <c r="K28" s="14"/>
      <c r="L28" s="14"/>
      <c r="M28" s="14"/>
      <c r="N28" s="14"/>
      <c r="O28" s="14"/>
      <c r="P28" s="14"/>
    </row>
    <row r="29" spans="1:30" s="4" customFormat="1">
      <c r="A29" s="57"/>
      <c r="B29" s="27" t="s">
        <v>56</v>
      </c>
      <c r="C29" s="58" t="str">
        <f>C28</f>
        <v>Mn</v>
      </c>
      <c r="D29" s="36">
        <f>IF(D$10&gt;0, $B$5*(D28/D$10), "")</f>
        <v>5.1867219917015577</v>
      </c>
      <c r="E29" s="36">
        <f t="shared" ref="E29:P29" si="34">IF(E$10&gt;0, $B$5*(E28/E$10), "")</f>
        <v>2.1477663230240784</v>
      </c>
      <c r="F29" s="36">
        <f t="shared" si="34"/>
        <v>1.3333333333333335</v>
      </c>
      <c r="G29" s="36" t="str">
        <f t="shared" si="34"/>
        <v/>
      </c>
      <c r="H29" s="36" t="str">
        <f t="shared" si="34"/>
        <v/>
      </c>
      <c r="I29" s="36" t="str">
        <f t="shared" si="34"/>
        <v/>
      </c>
      <c r="J29" s="36" t="str">
        <f t="shared" si="34"/>
        <v/>
      </c>
      <c r="K29" s="36" t="str">
        <f t="shared" si="34"/>
        <v/>
      </c>
      <c r="L29" s="36" t="str">
        <f t="shared" si="34"/>
        <v/>
      </c>
      <c r="M29" s="36" t="str">
        <f t="shared" si="34"/>
        <v/>
      </c>
      <c r="N29" s="36" t="str">
        <f t="shared" si="34"/>
        <v/>
      </c>
      <c r="O29" s="36" t="str">
        <f t="shared" si="34"/>
        <v/>
      </c>
      <c r="P29" s="36" t="str">
        <f t="shared" si="34"/>
        <v/>
      </c>
      <c r="Q29" s="15"/>
      <c r="R29" s="15"/>
      <c r="S29" s="15"/>
      <c r="T29" s="15"/>
      <c r="U29" s="15"/>
      <c r="V29" s="15"/>
      <c r="W29" s="15"/>
      <c r="X29" s="15"/>
      <c r="Y29" s="15"/>
      <c r="Z29" s="15"/>
      <c r="AA29" s="15"/>
      <c r="AB29" s="15"/>
      <c r="AC29" s="15"/>
      <c r="AD29" s="15"/>
    </row>
    <row r="30" spans="1:30" s="13" customFormat="1">
      <c r="A30" s="54" t="s">
        <v>16</v>
      </c>
      <c r="B30" s="26" t="s">
        <v>54</v>
      </c>
      <c r="C30" s="55" t="s">
        <v>32</v>
      </c>
      <c r="D30" s="35">
        <v>0</v>
      </c>
      <c r="E30" s="14">
        <v>0</v>
      </c>
      <c r="F30" s="14">
        <v>0</v>
      </c>
      <c r="G30" s="14"/>
      <c r="H30" s="14"/>
      <c r="I30" s="14"/>
      <c r="J30" s="14"/>
      <c r="K30" s="14"/>
      <c r="L30" s="14"/>
      <c r="M30" s="14"/>
      <c r="N30" s="14"/>
      <c r="O30" s="14"/>
      <c r="P30" s="14"/>
    </row>
    <row r="31" spans="1:30" s="4" customFormat="1">
      <c r="A31" s="57"/>
      <c r="B31" s="27" t="s">
        <v>56</v>
      </c>
      <c r="C31" s="58" t="str">
        <f>C30</f>
        <v>Ag</v>
      </c>
      <c r="D31" s="36">
        <f>IF(D$10&gt;0, $B$5*(D30/D$10), "")</f>
        <v>0</v>
      </c>
      <c r="E31" s="36">
        <f t="shared" ref="E31:P31" si="35">IF(E$10&gt;0, $B$5*(E30/E$10), "")</f>
        <v>0</v>
      </c>
      <c r="F31" s="36">
        <f t="shared" si="35"/>
        <v>0</v>
      </c>
      <c r="G31" s="36" t="str">
        <f t="shared" si="35"/>
        <v/>
      </c>
      <c r="H31" s="36" t="str">
        <f t="shared" si="35"/>
        <v/>
      </c>
      <c r="I31" s="36" t="str">
        <f t="shared" si="35"/>
        <v/>
      </c>
      <c r="J31" s="36" t="str">
        <f t="shared" si="35"/>
        <v/>
      </c>
      <c r="K31" s="36" t="str">
        <f t="shared" si="35"/>
        <v/>
      </c>
      <c r="L31" s="36" t="str">
        <f t="shared" si="35"/>
        <v/>
      </c>
      <c r="M31" s="36" t="str">
        <f t="shared" si="35"/>
        <v/>
      </c>
      <c r="N31" s="36" t="str">
        <f t="shared" si="35"/>
        <v/>
      </c>
      <c r="O31" s="36" t="str">
        <f t="shared" si="35"/>
        <v/>
      </c>
      <c r="P31" s="36" t="str">
        <f t="shared" si="35"/>
        <v/>
      </c>
      <c r="Q31" s="15"/>
      <c r="R31" s="15"/>
      <c r="S31" s="15"/>
      <c r="T31" s="15"/>
      <c r="U31" s="15"/>
      <c r="V31" s="15"/>
      <c r="W31" s="15"/>
      <c r="X31" s="15"/>
      <c r="Y31" s="15"/>
      <c r="Z31" s="15"/>
      <c r="AA31" s="15"/>
      <c r="AB31" s="15"/>
      <c r="AC31" s="15"/>
      <c r="AD31" s="15"/>
    </row>
    <row r="32" spans="1:30" s="13" customFormat="1">
      <c r="A32" s="54" t="s">
        <v>17</v>
      </c>
      <c r="B32" s="26" t="s">
        <v>54</v>
      </c>
      <c r="C32" s="55" t="s">
        <v>33</v>
      </c>
      <c r="D32" s="35">
        <v>1</v>
      </c>
      <c r="E32" s="14">
        <v>0</v>
      </c>
      <c r="F32" s="14">
        <v>0</v>
      </c>
      <c r="G32" s="14"/>
      <c r="H32" s="14"/>
      <c r="I32" s="14"/>
      <c r="J32" s="14"/>
      <c r="K32" s="14"/>
      <c r="L32" s="14"/>
      <c r="M32" s="14"/>
      <c r="N32" s="14"/>
      <c r="O32" s="14"/>
      <c r="P32" s="14"/>
    </row>
    <row r="33" spans="1:30" s="4" customFormat="1">
      <c r="A33" s="57"/>
      <c r="B33" s="27" t="s">
        <v>56</v>
      </c>
      <c r="C33" s="58" t="str">
        <f>C32</f>
        <v>Ti</v>
      </c>
      <c r="D33" s="36">
        <f>IF(D$10&gt;0, $B$5*(D32/D$10), "")</f>
        <v>5.1867219917015577</v>
      </c>
      <c r="E33" s="36">
        <f t="shared" ref="E33:P33" si="36">IF(E$10&gt;0, $B$5*(E32/E$10), "")</f>
        <v>0</v>
      </c>
      <c r="F33" s="36">
        <f t="shared" si="36"/>
        <v>0</v>
      </c>
      <c r="G33" s="36" t="str">
        <f t="shared" si="36"/>
        <v/>
      </c>
      <c r="H33" s="36" t="str">
        <f t="shared" si="36"/>
        <v/>
      </c>
      <c r="I33" s="36" t="str">
        <f t="shared" si="36"/>
        <v/>
      </c>
      <c r="J33" s="36" t="str">
        <f t="shared" si="36"/>
        <v/>
      </c>
      <c r="K33" s="36" t="str">
        <f t="shared" si="36"/>
        <v/>
      </c>
      <c r="L33" s="36" t="str">
        <f t="shared" si="36"/>
        <v/>
      </c>
      <c r="M33" s="36" t="str">
        <f t="shared" si="36"/>
        <v/>
      </c>
      <c r="N33" s="36" t="str">
        <f t="shared" si="36"/>
        <v/>
      </c>
      <c r="O33" s="36" t="str">
        <f t="shared" si="36"/>
        <v/>
      </c>
      <c r="P33" s="36" t="str">
        <f t="shared" si="36"/>
        <v/>
      </c>
      <c r="Q33" s="15"/>
      <c r="R33" s="15"/>
      <c r="S33" s="15"/>
      <c r="T33" s="15"/>
      <c r="U33" s="15"/>
      <c r="V33" s="15"/>
      <c r="W33" s="15"/>
      <c r="X33" s="15"/>
      <c r="Y33" s="15"/>
      <c r="Z33" s="15"/>
      <c r="AA33" s="15"/>
      <c r="AB33" s="15"/>
      <c r="AC33" s="15"/>
      <c r="AD33" s="15"/>
    </row>
    <row r="34" spans="1:30" s="13" customFormat="1">
      <c r="A34" s="54" t="s">
        <v>18</v>
      </c>
      <c r="B34" s="26" t="s">
        <v>54</v>
      </c>
      <c r="C34" s="55" t="s">
        <v>34</v>
      </c>
      <c r="D34" s="35">
        <v>2</v>
      </c>
      <c r="E34" s="14">
        <v>5</v>
      </c>
      <c r="F34" s="14">
        <v>0</v>
      </c>
      <c r="G34" s="14"/>
      <c r="H34" s="14"/>
      <c r="I34" s="14"/>
      <c r="J34" s="14"/>
      <c r="K34" s="14"/>
      <c r="L34" s="14"/>
      <c r="M34" s="14"/>
      <c r="N34" s="14"/>
      <c r="O34" s="14"/>
      <c r="P34" s="14"/>
    </row>
    <row r="35" spans="1:30" s="4" customFormat="1">
      <c r="A35" s="57"/>
      <c r="B35" s="27" t="s">
        <v>56</v>
      </c>
      <c r="C35" s="58" t="str">
        <f>C34</f>
        <v>K</v>
      </c>
      <c r="D35" s="36">
        <f>IF(D$10&gt;0, $B$5*(D34/D$10), "")</f>
        <v>10.373443983403115</v>
      </c>
      <c r="E35" s="36">
        <f t="shared" ref="E35:P35" si="37">IF(E$10&gt;0, $B$5*(E34/E$10), "")</f>
        <v>10.738831615120393</v>
      </c>
      <c r="F35" s="36">
        <f t="shared" si="37"/>
        <v>0</v>
      </c>
      <c r="G35" s="36" t="str">
        <f t="shared" si="37"/>
        <v/>
      </c>
      <c r="H35" s="36" t="str">
        <f t="shared" si="37"/>
        <v/>
      </c>
      <c r="I35" s="36" t="str">
        <f t="shared" si="37"/>
        <v/>
      </c>
      <c r="J35" s="36" t="str">
        <f t="shared" si="37"/>
        <v/>
      </c>
      <c r="K35" s="36" t="str">
        <f t="shared" si="37"/>
        <v/>
      </c>
      <c r="L35" s="36" t="str">
        <f t="shared" si="37"/>
        <v/>
      </c>
      <c r="M35" s="36" t="str">
        <f t="shared" si="37"/>
        <v/>
      </c>
      <c r="N35" s="36" t="str">
        <f t="shared" si="37"/>
        <v/>
      </c>
      <c r="O35" s="36" t="str">
        <f t="shared" si="37"/>
        <v/>
      </c>
      <c r="P35" s="36" t="str">
        <f t="shared" si="37"/>
        <v/>
      </c>
      <c r="Q35" s="15"/>
      <c r="R35" s="15"/>
      <c r="S35" s="15"/>
      <c r="T35" s="15"/>
      <c r="U35" s="15"/>
      <c r="V35" s="15"/>
      <c r="W35" s="15"/>
      <c r="X35" s="15"/>
      <c r="Y35" s="15"/>
      <c r="Z35" s="15"/>
      <c r="AA35" s="15"/>
      <c r="AB35" s="15"/>
      <c r="AC35" s="15"/>
      <c r="AD35" s="15"/>
    </row>
    <row r="36" spans="1:30" s="13" customFormat="1">
      <c r="A36" s="54" t="s">
        <v>19</v>
      </c>
      <c r="B36" s="26" t="s">
        <v>54</v>
      </c>
      <c r="C36" s="55" t="s">
        <v>35</v>
      </c>
      <c r="D36" s="35">
        <v>1</v>
      </c>
      <c r="E36" s="14">
        <v>0</v>
      </c>
      <c r="F36" s="14">
        <v>1</v>
      </c>
      <c r="G36" s="14"/>
      <c r="H36" s="14"/>
      <c r="I36" s="14"/>
      <c r="J36" s="14"/>
      <c r="K36" s="14"/>
      <c r="L36" s="14"/>
      <c r="M36" s="14"/>
      <c r="N36" s="14"/>
      <c r="O36" s="14"/>
      <c r="P36" s="14"/>
    </row>
    <row r="37" spans="1:30" s="4" customFormat="1">
      <c r="A37" s="57"/>
      <c r="B37" s="27" t="s">
        <v>56</v>
      </c>
      <c r="C37" s="58" t="str">
        <f>C36</f>
        <v>B</v>
      </c>
      <c r="D37" s="36">
        <f>IF(D$10&gt;0, $B$5*(D36/D$10), "")</f>
        <v>5.1867219917015577</v>
      </c>
      <c r="E37" s="36">
        <f t="shared" ref="E37:P37" si="38">IF(E$10&gt;0, $B$5*(E36/E$10), "")</f>
        <v>0</v>
      </c>
      <c r="F37" s="36">
        <f t="shared" si="38"/>
        <v>1.3333333333333335</v>
      </c>
      <c r="G37" s="36" t="str">
        <f t="shared" si="38"/>
        <v/>
      </c>
      <c r="H37" s="36" t="str">
        <f t="shared" si="38"/>
        <v/>
      </c>
      <c r="I37" s="36" t="str">
        <f t="shared" si="38"/>
        <v/>
      </c>
      <c r="J37" s="36" t="str">
        <f t="shared" si="38"/>
        <v/>
      </c>
      <c r="K37" s="36" t="str">
        <f t="shared" si="38"/>
        <v/>
      </c>
      <c r="L37" s="36" t="str">
        <f t="shared" si="38"/>
        <v/>
      </c>
      <c r="M37" s="36" t="str">
        <f t="shared" si="38"/>
        <v/>
      </c>
      <c r="N37" s="36" t="str">
        <f t="shared" si="38"/>
        <v/>
      </c>
      <c r="O37" s="36" t="str">
        <f t="shared" si="38"/>
        <v/>
      </c>
      <c r="P37" s="36" t="str">
        <f t="shared" si="38"/>
        <v/>
      </c>
      <c r="Q37" s="15"/>
      <c r="R37" s="15"/>
      <c r="S37" s="15"/>
      <c r="T37" s="15"/>
      <c r="U37" s="15"/>
      <c r="V37" s="15"/>
      <c r="W37" s="15"/>
      <c r="X37" s="15"/>
      <c r="Y37" s="15"/>
      <c r="Z37" s="15"/>
      <c r="AA37" s="15"/>
      <c r="AB37" s="15"/>
      <c r="AC37" s="15"/>
      <c r="AD37" s="15"/>
    </row>
    <row r="38" spans="1:30" s="13" customFormat="1">
      <c r="A38" s="54" t="s">
        <v>42</v>
      </c>
      <c r="B38" s="26" t="s">
        <v>54</v>
      </c>
      <c r="C38" s="55" t="s">
        <v>43</v>
      </c>
      <c r="D38" s="35">
        <v>13</v>
      </c>
      <c r="E38" s="14">
        <v>14</v>
      </c>
      <c r="F38" s="14">
        <v>9</v>
      </c>
      <c r="G38" s="14"/>
      <c r="H38" s="14"/>
      <c r="I38" s="14"/>
      <c r="J38" s="14"/>
      <c r="K38" s="14"/>
      <c r="L38" s="14"/>
      <c r="M38" s="14"/>
      <c r="N38" s="14"/>
      <c r="O38" s="14"/>
      <c r="P38" s="14"/>
    </row>
    <row r="39" spans="1:30" s="4" customFormat="1">
      <c r="A39" s="57"/>
      <c r="B39" s="27" t="s">
        <v>56</v>
      </c>
      <c r="C39" s="58" t="str">
        <f>C38</f>
        <v>Si</v>
      </c>
      <c r="D39" s="36">
        <f>IF(D$10&gt;0, $B$5*(D38/D$10), "")</f>
        <v>67.427385892120256</v>
      </c>
      <c r="E39" s="36">
        <f t="shared" ref="E39:P39" si="39">IF(E$10&gt;0, $B$5*(E38/E$10), "")</f>
        <v>30.068728522337096</v>
      </c>
      <c r="F39" s="36">
        <f t="shared" si="39"/>
        <v>12</v>
      </c>
      <c r="G39" s="36" t="str">
        <f t="shared" si="39"/>
        <v/>
      </c>
      <c r="H39" s="36" t="str">
        <f t="shared" si="39"/>
        <v/>
      </c>
      <c r="I39" s="36" t="str">
        <f t="shared" si="39"/>
        <v/>
      </c>
      <c r="J39" s="36" t="str">
        <f t="shared" si="39"/>
        <v/>
      </c>
      <c r="K39" s="36" t="str">
        <f t="shared" si="39"/>
        <v/>
      </c>
      <c r="L39" s="36" t="str">
        <f t="shared" si="39"/>
        <v/>
      </c>
      <c r="M39" s="36" t="str">
        <f t="shared" si="39"/>
        <v/>
      </c>
      <c r="N39" s="36" t="str">
        <f t="shared" si="39"/>
        <v/>
      </c>
      <c r="O39" s="36" t="str">
        <f t="shared" si="39"/>
        <v/>
      </c>
      <c r="P39" s="36" t="str">
        <f t="shared" si="39"/>
        <v/>
      </c>
      <c r="Q39" s="15"/>
      <c r="R39" s="15"/>
      <c r="S39" s="15"/>
      <c r="T39" s="15"/>
      <c r="U39" s="15"/>
      <c r="V39" s="15"/>
      <c r="W39" s="15"/>
      <c r="X39" s="15"/>
      <c r="Y39" s="15"/>
      <c r="Z39" s="15"/>
      <c r="AA39" s="15"/>
      <c r="AB39" s="15"/>
      <c r="AC39" s="15"/>
      <c r="AD39" s="15"/>
    </row>
    <row r="40" spans="1:30" s="13" customFormat="1">
      <c r="A40" s="54" t="s">
        <v>20</v>
      </c>
      <c r="B40" s="26" t="s">
        <v>54</v>
      </c>
      <c r="C40" s="55" t="s">
        <v>36</v>
      </c>
      <c r="D40" s="35">
        <v>1</v>
      </c>
      <c r="E40" s="14">
        <v>1</v>
      </c>
      <c r="F40" s="14">
        <v>0</v>
      </c>
      <c r="G40" s="14"/>
      <c r="H40" s="14"/>
      <c r="I40" s="14"/>
      <c r="J40" s="14"/>
      <c r="K40" s="14"/>
      <c r="L40" s="14"/>
      <c r="M40" s="14"/>
      <c r="N40" s="14"/>
      <c r="O40" s="14"/>
      <c r="P40" s="14"/>
    </row>
    <row r="41" spans="1:30" s="4" customFormat="1">
      <c r="A41" s="57"/>
      <c r="B41" s="27" t="s">
        <v>56</v>
      </c>
      <c r="C41" s="58" t="str">
        <f>C40</f>
        <v>Na</v>
      </c>
      <c r="D41" s="36">
        <f>IF(D$10&gt;0, $B$5*(D40/D$10), "")</f>
        <v>5.1867219917015577</v>
      </c>
      <c r="E41" s="36">
        <f t="shared" ref="E41:P41" si="40">IF(E$10&gt;0, $B$5*(E40/E$10), "")</f>
        <v>2.1477663230240784</v>
      </c>
      <c r="F41" s="36">
        <f t="shared" si="40"/>
        <v>0</v>
      </c>
      <c r="G41" s="36" t="str">
        <f t="shared" si="40"/>
        <v/>
      </c>
      <c r="H41" s="36" t="str">
        <f t="shared" si="40"/>
        <v/>
      </c>
      <c r="I41" s="36" t="str">
        <f t="shared" si="40"/>
        <v/>
      </c>
      <c r="J41" s="36" t="str">
        <f t="shared" si="40"/>
        <v/>
      </c>
      <c r="K41" s="36" t="str">
        <f t="shared" si="40"/>
        <v/>
      </c>
      <c r="L41" s="36" t="str">
        <f t="shared" si="40"/>
        <v/>
      </c>
      <c r="M41" s="36" t="str">
        <f t="shared" si="40"/>
        <v/>
      </c>
      <c r="N41" s="36" t="str">
        <f t="shared" si="40"/>
        <v/>
      </c>
      <c r="O41" s="36" t="str">
        <f t="shared" si="40"/>
        <v/>
      </c>
      <c r="P41" s="36" t="str">
        <f t="shared" si="40"/>
        <v/>
      </c>
      <c r="Q41" s="15"/>
      <c r="R41" s="15"/>
      <c r="S41" s="15"/>
      <c r="T41" s="15"/>
      <c r="U41" s="15"/>
      <c r="V41" s="15"/>
      <c r="W41" s="15"/>
      <c r="X41" s="15"/>
      <c r="Y41" s="15"/>
      <c r="Z41" s="15"/>
      <c r="AA41" s="15"/>
      <c r="AB41" s="15"/>
      <c r="AC41" s="15"/>
      <c r="AD41" s="15"/>
    </row>
    <row r="42" spans="1:30" s="13" customFormat="1">
      <c r="A42" s="54" t="s">
        <v>21</v>
      </c>
      <c r="B42" s="26" t="s">
        <v>54</v>
      </c>
      <c r="C42" s="55" t="s">
        <v>37</v>
      </c>
      <c r="D42" s="35">
        <v>22</v>
      </c>
      <c r="E42" s="14">
        <v>12</v>
      </c>
      <c r="F42" s="14">
        <v>8</v>
      </c>
      <c r="G42" s="14"/>
      <c r="H42" s="14"/>
      <c r="I42" s="14"/>
      <c r="J42" s="14"/>
      <c r="K42" s="14"/>
      <c r="L42" s="14"/>
      <c r="M42" s="14"/>
      <c r="N42" s="14"/>
      <c r="O42" s="14"/>
      <c r="P42" s="14"/>
    </row>
    <row r="43" spans="1:30" s="4" customFormat="1">
      <c r="A43" s="57"/>
      <c r="B43" s="27" t="s">
        <v>56</v>
      </c>
      <c r="C43" s="58" t="str">
        <f>C42</f>
        <v>Ca</v>
      </c>
      <c r="D43" s="36">
        <f>IF(D$10&gt;0, $B$5*(D42/D$10), "")</f>
        <v>114.10788381743428</v>
      </c>
      <c r="E43" s="36">
        <f t="shared" ref="E43:P43" si="41">IF(E$10&gt;0, $B$5*(E42/E$10), "")</f>
        <v>25.773195876288941</v>
      </c>
      <c r="F43" s="36">
        <f t="shared" si="41"/>
        <v>10.666666666666668</v>
      </c>
      <c r="G43" s="36" t="str">
        <f t="shared" si="41"/>
        <v/>
      </c>
      <c r="H43" s="36" t="str">
        <f t="shared" si="41"/>
        <v/>
      </c>
      <c r="I43" s="36" t="str">
        <f t="shared" si="41"/>
        <v/>
      </c>
      <c r="J43" s="36" t="str">
        <f t="shared" si="41"/>
        <v/>
      </c>
      <c r="K43" s="36" t="str">
        <f t="shared" si="41"/>
        <v/>
      </c>
      <c r="L43" s="36" t="str">
        <f t="shared" si="41"/>
        <v/>
      </c>
      <c r="M43" s="36" t="str">
        <f t="shared" si="41"/>
        <v/>
      </c>
      <c r="N43" s="36" t="str">
        <f t="shared" si="41"/>
        <v/>
      </c>
      <c r="O43" s="36" t="str">
        <f t="shared" si="41"/>
        <v/>
      </c>
      <c r="P43" s="36" t="str">
        <f t="shared" si="41"/>
        <v/>
      </c>
      <c r="Q43" s="15"/>
      <c r="R43" s="15"/>
      <c r="S43" s="15"/>
      <c r="T43" s="15"/>
      <c r="U43" s="15"/>
      <c r="V43" s="15"/>
      <c r="W43" s="15"/>
      <c r="X43" s="15"/>
      <c r="Y43" s="15"/>
      <c r="Z43" s="15"/>
      <c r="AA43" s="15"/>
      <c r="AB43" s="15"/>
      <c r="AC43" s="15"/>
      <c r="AD43" s="15"/>
    </row>
    <row r="44" spans="1:30" s="13" customFormat="1">
      <c r="A44" s="54" t="s">
        <v>22</v>
      </c>
      <c r="B44" s="26" t="s">
        <v>54</v>
      </c>
      <c r="C44" s="55" t="s">
        <v>38</v>
      </c>
      <c r="D44" s="35">
        <v>3</v>
      </c>
      <c r="E44" s="14">
        <v>4</v>
      </c>
      <c r="F44" s="14">
        <v>3</v>
      </c>
      <c r="G44" s="14"/>
      <c r="H44" s="14"/>
      <c r="I44" s="14"/>
      <c r="J44" s="14"/>
      <c r="K44" s="14"/>
      <c r="L44" s="14"/>
      <c r="M44" s="14"/>
      <c r="N44" s="14"/>
      <c r="O44" s="14"/>
      <c r="P44" s="14"/>
    </row>
    <row r="45" spans="1:30" s="4" customFormat="1">
      <c r="A45" s="57"/>
      <c r="B45" s="27" t="s">
        <v>56</v>
      </c>
      <c r="C45" s="58" t="str">
        <f>C44</f>
        <v>Mg</v>
      </c>
      <c r="D45" s="36">
        <f>IF(D$10&gt;0, $B$5*(D44/D$10), "")</f>
        <v>15.560165975104672</v>
      </c>
      <c r="E45" s="36">
        <f t="shared" ref="E45:P45" si="42">IF(E$10&gt;0, $B$5*(E44/E$10), "")</f>
        <v>8.5910652920963138</v>
      </c>
      <c r="F45" s="36">
        <f t="shared" si="42"/>
        <v>4</v>
      </c>
      <c r="G45" s="36" t="str">
        <f t="shared" si="42"/>
        <v/>
      </c>
      <c r="H45" s="36" t="str">
        <f t="shared" si="42"/>
        <v/>
      </c>
      <c r="I45" s="36" t="str">
        <f t="shared" si="42"/>
        <v/>
      </c>
      <c r="J45" s="36" t="str">
        <f t="shared" si="42"/>
        <v/>
      </c>
      <c r="K45" s="36" t="str">
        <f t="shared" si="42"/>
        <v/>
      </c>
      <c r="L45" s="36" t="str">
        <f t="shared" si="42"/>
        <v/>
      </c>
      <c r="M45" s="36" t="str">
        <f t="shared" si="42"/>
        <v/>
      </c>
      <c r="N45" s="36" t="str">
        <f t="shared" si="42"/>
        <v/>
      </c>
      <c r="O45" s="36" t="str">
        <f t="shared" si="42"/>
        <v/>
      </c>
      <c r="P45" s="36" t="str">
        <f t="shared" si="42"/>
        <v/>
      </c>
      <c r="Q45" s="15"/>
      <c r="R45" s="15"/>
      <c r="S45" s="15"/>
      <c r="T45" s="15"/>
      <c r="U45" s="15"/>
      <c r="V45" s="15"/>
      <c r="W45" s="15"/>
      <c r="X45" s="15"/>
      <c r="Y45" s="15"/>
      <c r="Z45" s="15"/>
      <c r="AA45" s="15"/>
      <c r="AB45" s="15"/>
      <c r="AC45" s="15"/>
      <c r="AD45" s="15"/>
    </row>
    <row r="46" spans="1:30" s="13" customFormat="1">
      <c r="A46" s="54" t="s">
        <v>23</v>
      </c>
      <c r="B46" s="26" t="s">
        <v>54</v>
      </c>
      <c r="C46" s="55" t="s">
        <v>39</v>
      </c>
      <c r="D46" s="35">
        <v>8</v>
      </c>
      <c r="E46" s="14">
        <v>0</v>
      </c>
      <c r="F46" s="14">
        <v>0</v>
      </c>
      <c r="G46" s="14"/>
      <c r="H46" s="14"/>
      <c r="I46" s="14"/>
      <c r="J46" s="14"/>
      <c r="K46" s="14"/>
      <c r="P46" s="14"/>
    </row>
    <row r="47" spans="1:30" s="4" customFormat="1">
      <c r="A47" s="57"/>
      <c r="B47" s="27" t="s">
        <v>56</v>
      </c>
      <c r="C47" s="58" t="str">
        <f>C46</f>
        <v>P</v>
      </c>
      <c r="D47" s="36">
        <f>IF(D$10&gt;0, $B$5*(D46/D$10), "")</f>
        <v>41.493775933612461</v>
      </c>
      <c r="E47" s="36">
        <f t="shared" ref="E47:P47" si="43">IF(E$10&gt;0, $B$5*(E46/E$10), "")</f>
        <v>0</v>
      </c>
      <c r="F47" s="36">
        <f t="shared" si="43"/>
        <v>0</v>
      </c>
      <c r="G47" s="36" t="str">
        <f t="shared" si="43"/>
        <v/>
      </c>
      <c r="H47" s="36" t="str">
        <f t="shared" si="43"/>
        <v/>
      </c>
      <c r="I47" s="36" t="str">
        <f t="shared" si="43"/>
        <v/>
      </c>
      <c r="J47" s="36" t="str">
        <f t="shared" si="43"/>
        <v/>
      </c>
      <c r="K47" s="36" t="str">
        <f t="shared" si="43"/>
        <v/>
      </c>
      <c r="L47" s="36" t="str">
        <f t="shared" si="43"/>
        <v/>
      </c>
      <c r="M47" s="36" t="str">
        <f t="shared" si="43"/>
        <v/>
      </c>
      <c r="N47" s="36" t="str">
        <f t="shared" si="43"/>
        <v/>
      </c>
      <c r="O47" s="36" t="str">
        <f t="shared" si="43"/>
        <v/>
      </c>
      <c r="P47" s="36" t="str">
        <f t="shared" si="43"/>
        <v/>
      </c>
      <c r="Q47" s="15"/>
      <c r="R47" s="15"/>
      <c r="S47" s="15"/>
      <c r="T47" s="15"/>
      <c r="U47" s="15"/>
      <c r="V47" s="15"/>
      <c r="W47" s="15"/>
      <c r="X47" s="15"/>
      <c r="Y47" s="15"/>
      <c r="Z47" s="15"/>
      <c r="AA47" s="15"/>
      <c r="AB47" s="15"/>
      <c r="AC47" s="15"/>
      <c r="AD47" s="15"/>
    </row>
    <row r="48" spans="1:30" s="13" customFormat="1">
      <c r="A48" s="54" t="s">
        <v>24</v>
      </c>
      <c r="B48" s="26" t="s">
        <v>54</v>
      </c>
      <c r="C48" s="55" t="s">
        <v>40</v>
      </c>
      <c r="D48" s="35">
        <v>4</v>
      </c>
      <c r="E48" s="14">
        <v>3</v>
      </c>
      <c r="F48" s="14">
        <v>3</v>
      </c>
      <c r="G48" s="14"/>
      <c r="H48" s="14"/>
      <c r="I48" s="14"/>
      <c r="J48" s="14"/>
      <c r="K48" s="14"/>
      <c r="P48" s="14"/>
    </row>
    <row r="49" spans="1:32" s="4" customFormat="1">
      <c r="A49" s="57"/>
      <c r="B49" s="27" t="s">
        <v>56</v>
      </c>
      <c r="C49" s="58" t="str">
        <f>C48</f>
        <v>Zn</v>
      </c>
      <c r="D49" s="36">
        <f>IF(D$10&gt;0, $B$5*(D48/D$10), "")</f>
        <v>20.746887966806231</v>
      </c>
      <c r="E49" s="36">
        <f t="shared" ref="E49:P49" si="44">IF(E$10&gt;0, $B$5*(E48/E$10), "")</f>
        <v>6.4432989690722353</v>
      </c>
      <c r="F49" s="36">
        <f t="shared" si="44"/>
        <v>4</v>
      </c>
      <c r="G49" s="36" t="str">
        <f t="shared" si="44"/>
        <v/>
      </c>
      <c r="H49" s="36" t="str">
        <f t="shared" si="44"/>
        <v/>
      </c>
      <c r="I49" s="36" t="str">
        <f t="shared" si="44"/>
        <v/>
      </c>
      <c r="J49" s="36" t="str">
        <f t="shared" si="44"/>
        <v/>
      </c>
      <c r="K49" s="36" t="str">
        <f t="shared" si="44"/>
        <v/>
      </c>
      <c r="L49" s="36" t="str">
        <f t="shared" si="44"/>
        <v/>
      </c>
      <c r="M49" s="36" t="str">
        <f t="shared" si="44"/>
        <v/>
      </c>
      <c r="N49" s="36" t="str">
        <f t="shared" si="44"/>
        <v/>
      </c>
      <c r="O49" s="36" t="str">
        <f t="shared" si="44"/>
        <v/>
      </c>
      <c r="P49" s="36" t="str">
        <f t="shared" si="44"/>
        <v/>
      </c>
      <c r="Q49" s="15"/>
      <c r="R49" s="15"/>
      <c r="S49" s="15"/>
      <c r="T49" s="15"/>
      <c r="U49" s="15"/>
      <c r="V49" s="15"/>
      <c r="W49" s="15"/>
      <c r="X49" s="15"/>
      <c r="Y49" s="15"/>
      <c r="Z49" s="15"/>
      <c r="AA49" s="15"/>
      <c r="AB49" s="15"/>
      <c r="AC49" s="15"/>
      <c r="AD49" s="15"/>
    </row>
    <row r="50" spans="1:32" s="13" customFormat="1">
      <c r="A50" s="54" t="s">
        <v>25</v>
      </c>
      <c r="B50" s="26" t="s">
        <v>54</v>
      </c>
      <c r="C50" s="55" t="s">
        <v>41</v>
      </c>
      <c r="D50" s="35">
        <v>0</v>
      </c>
      <c r="E50" s="14">
        <v>0</v>
      </c>
      <c r="F50" s="14">
        <v>0</v>
      </c>
      <c r="G50" s="14"/>
      <c r="H50" s="14"/>
      <c r="I50" s="14"/>
      <c r="J50" s="14"/>
      <c r="K50" s="14"/>
      <c r="P50" s="14"/>
    </row>
    <row r="51" spans="1:32" s="4" customFormat="1">
      <c r="A51" s="57"/>
      <c r="B51" s="27" t="s">
        <v>56</v>
      </c>
      <c r="C51" s="58" t="str">
        <f>C50</f>
        <v>Ba</v>
      </c>
      <c r="D51" s="36">
        <f>IF(D$10&gt;0, $B$5*(D50/D$10), "")</f>
        <v>0</v>
      </c>
      <c r="E51" s="36">
        <f t="shared" ref="E51:P51" si="45">IF(E$10&gt;0, $B$5*(E50/E$10), "")</f>
        <v>0</v>
      </c>
      <c r="F51" s="36">
        <f t="shared" si="45"/>
        <v>0</v>
      </c>
      <c r="G51" s="36" t="str">
        <f t="shared" si="45"/>
        <v/>
      </c>
      <c r="H51" s="36" t="str">
        <f t="shared" si="45"/>
        <v/>
      </c>
      <c r="I51" s="36" t="str">
        <f t="shared" si="45"/>
        <v/>
      </c>
      <c r="J51" s="36" t="str">
        <f t="shared" si="45"/>
        <v/>
      </c>
      <c r="K51" s="36" t="str">
        <f t="shared" si="45"/>
        <v/>
      </c>
      <c r="L51" s="36" t="str">
        <f t="shared" si="45"/>
        <v/>
      </c>
      <c r="M51" s="36" t="str">
        <f t="shared" si="45"/>
        <v/>
      </c>
      <c r="N51" s="36" t="str">
        <f t="shared" si="45"/>
        <v/>
      </c>
      <c r="O51" s="36" t="str">
        <f t="shared" si="45"/>
        <v/>
      </c>
      <c r="P51" s="36" t="str">
        <f t="shared" si="45"/>
        <v/>
      </c>
      <c r="Q51" s="15"/>
      <c r="R51" s="15"/>
      <c r="S51" s="15"/>
      <c r="T51" s="15"/>
      <c r="U51" s="15"/>
      <c r="V51" s="15"/>
      <c r="W51" s="15"/>
      <c r="X51" s="15"/>
      <c r="Y51" s="15"/>
      <c r="Z51" s="15"/>
      <c r="AA51" s="15"/>
      <c r="AB51" s="15"/>
      <c r="AC51" s="15"/>
      <c r="AD51" s="15"/>
    </row>
    <row r="52" spans="1:32" s="13" customFormat="1">
      <c r="A52" s="59" t="s">
        <v>78</v>
      </c>
      <c r="B52" s="28" t="s">
        <v>44</v>
      </c>
      <c r="C52" s="55" t="s">
        <v>57</v>
      </c>
      <c r="D52" s="37">
        <v>93.6</v>
      </c>
      <c r="E52" s="16">
        <v>91</v>
      </c>
      <c r="F52" s="16">
        <v>91.2</v>
      </c>
      <c r="G52" s="16"/>
      <c r="H52" s="16"/>
      <c r="I52" s="16"/>
      <c r="J52" s="16"/>
      <c r="K52" s="16"/>
      <c r="P52" s="17"/>
    </row>
    <row r="53" spans="1:32" s="20" customFormat="1">
      <c r="A53" s="60"/>
      <c r="B53" s="19"/>
      <c r="C53" s="58" t="s">
        <v>57</v>
      </c>
      <c r="D53" s="36">
        <f>IF(D$10&gt;0, $B$5*(D52/D$10), "")</f>
        <v>485.4771784232658</v>
      </c>
      <c r="E53" s="36">
        <f t="shared" ref="E53:P53" si="46">IF(E$10&gt;0, $B$5*(E52/E$10), "")</f>
        <v>195.44673539519115</v>
      </c>
      <c r="F53" s="36">
        <f t="shared" si="46"/>
        <v>121.6</v>
      </c>
      <c r="G53" s="36" t="str">
        <f t="shared" si="46"/>
        <v/>
      </c>
      <c r="H53" s="36" t="str">
        <f t="shared" si="46"/>
        <v/>
      </c>
      <c r="I53" s="36" t="str">
        <f t="shared" si="46"/>
        <v/>
      </c>
      <c r="J53" s="36" t="str">
        <f t="shared" si="46"/>
        <v/>
      </c>
      <c r="K53" s="36" t="str">
        <f t="shared" si="46"/>
        <v/>
      </c>
      <c r="L53" s="36" t="str">
        <f t="shared" si="46"/>
        <v/>
      </c>
      <c r="M53" s="36" t="str">
        <f t="shared" si="46"/>
        <v/>
      </c>
      <c r="N53" s="36" t="str">
        <f t="shared" si="46"/>
        <v/>
      </c>
      <c r="O53" s="36" t="str">
        <f t="shared" si="46"/>
        <v/>
      </c>
      <c r="P53" s="36" t="str">
        <f t="shared" si="46"/>
        <v/>
      </c>
      <c r="Q53" s="8"/>
      <c r="R53" s="8"/>
      <c r="S53" s="8"/>
      <c r="T53" s="8"/>
      <c r="U53" s="8"/>
      <c r="V53" s="8"/>
      <c r="W53" s="8"/>
      <c r="X53" s="8"/>
      <c r="Y53" s="8"/>
      <c r="Z53" s="8"/>
      <c r="AA53" s="8"/>
      <c r="AB53" s="8"/>
      <c r="AC53" s="8"/>
      <c r="AD53" s="8"/>
    </row>
    <row r="54" spans="1:32" s="13" customFormat="1">
      <c r="A54" s="54" t="s">
        <v>26</v>
      </c>
      <c r="B54" s="28" t="s">
        <v>45</v>
      </c>
      <c r="C54" s="55" t="s">
        <v>58</v>
      </c>
      <c r="D54" s="37">
        <v>430</v>
      </c>
      <c r="E54" s="16">
        <v>440</v>
      </c>
      <c r="F54" s="16">
        <v>445</v>
      </c>
      <c r="G54" s="16"/>
      <c r="H54" s="16"/>
      <c r="I54" s="16"/>
      <c r="J54" s="16"/>
      <c r="K54" s="16"/>
    </row>
    <row r="55" spans="1:32" s="20" customFormat="1">
      <c r="A55" s="60"/>
      <c r="B55" s="19"/>
      <c r="C55" s="58" t="s">
        <v>58</v>
      </c>
      <c r="D55" s="36">
        <f>IF(D$10&gt;0, $B$5*(D54/D$10), "")</f>
        <v>2230.29045643167</v>
      </c>
      <c r="E55" s="36">
        <f t="shared" ref="E55:P55" si="47">IF(E$10&gt;0, $B$5*(E54/E$10), "")</f>
        <v>945.01718213059451</v>
      </c>
      <c r="F55" s="36">
        <f t="shared" si="47"/>
        <v>593.33333333333337</v>
      </c>
      <c r="G55" s="36" t="str">
        <f t="shared" si="47"/>
        <v/>
      </c>
      <c r="H55" s="36" t="str">
        <f t="shared" si="47"/>
        <v/>
      </c>
      <c r="I55" s="36" t="str">
        <f t="shared" si="47"/>
        <v/>
      </c>
      <c r="J55" s="36" t="str">
        <f t="shared" si="47"/>
        <v/>
      </c>
      <c r="K55" s="36" t="str">
        <f t="shared" si="47"/>
        <v/>
      </c>
      <c r="L55" s="36" t="str">
        <f t="shared" si="47"/>
        <v/>
      </c>
      <c r="M55" s="36" t="str">
        <f t="shared" si="47"/>
        <v/>
      </c>
      <c r="N55" s="36" t="str">
        <f t="shared" si="47"/>
        <v/>
      </c>
      <c r="O55" s="36" t="str">
        <f t="shared" si="47"/>
        <v/>
      </c>
      <c r="P55" s="36" t="str">
        <f t="shared" si="47"/>
        <v/>
      </c>
      <c r="Q55" s="8"/>
      <c r="R55" s="8"/>
      <c r="S55" s="8"/>
      <c r="T55" s="8"/>
      <c r="U55" s="8"/>
      <c r="V55" s="8"/>
      <c r="W55" s="8"/>
      <c r="X55" s="8"/>
      <c r="Y55" s="8"/>
      <c r="Z55" s="8"/>
      <c r="AA55" s="8"/>
      <c r="AB55" s="8"/>
      <c r="AC55" s="8"/>
      <c r="AD55" s="8"/>
    </row>
    <row r="56" spans="1:32" s="13" customFormat="1">
      <c r="A56" s="54" t="s">
        <v>27</v>
      </c>
      <c r="B56" s="28" t="s">
        <v>46</v>
      </c>
      <c r="C56" s="55" t="s">
        <v>27</v>
      </c>
      <c r="D56" s="37">
        <v>0.01</v>
      </c>
      <c r="E56" s="16">
        <v>0.5</v>
      </c>
      <c r="F56" s="16">
        <v>0.5</v>
      </c>
      <c r="G56" s="16"/>
      <c r="H56" s="16"/>
      <c r="I56" s="16"/>
      <c r="J56" s="16"/>
      <c r="K56" s="16"/>
      <c r="P56" s="17"/>
    </row>
    <row r="57" spans="1:32" s="20" customFormat="1">
      <c r="A57" s="60"/>
      <c r="B57" s="19"/>
      <c r="C57" s="58" t="s">
        <v>27</v>
      </c>
      <c r="D57" s="36">
        <f>IF(D$10&gt;0, $B$5*(D56/D$10), "")</f>
        <v>5.1867219917015581E-2</v>
      </c>
      <c r="E57" s="36">
        <f t="shared" ref="E57:P57" si="48">IF(E$10&gt;0, $B$5*(E56/E$10), "")</f>
        <v>1.0738831615120392</v>
      </c>
      <c r="F57" s="36">
        <f t="shared" si="48"/>
        <v>0.66666666666666674</v>
      </c>
      <c r="G57" s="36" t="str">
        <f t="shared" si="48"/>
        <v/>
      </c>
      <c r="H57" s="36" t="str">
        <f t="shared" si="48"/>
        <v/>
      </c>
      <c r="I57" s="36" t="str">
        <f t="shared" si="48"/>
        <v/>
      </c>
      <c r="J57" s="36" t="str">
        <f t="shared" si="48"/>
        <v/>
      </c>
      <c r="K57" s="36" t="str">
        <f t="shared" si="48"/>
        <v/>
      </c>
      <c r="L57" s="36" t="str">
        <f t="shared" si="48"/>
        <v/>
      </c>
      <c r="M57" s="36" t="str">
        <f t="shared" si="48"/>
        <v/>
      </c>
      <c r="N57" s="36" t="str">
        <f t="shared" si="48"/>
        <v/>
      </c>
      <c r="O57" s="36" t="str">
        <f t="shared" si="48"/>
        <v/>
      </c>
      <c r="P57" s="36" t="str">
        <f t="shared" si="48"/>
        <v/>
      </c>
      <c r="Q57" s="8"/>
      <c r="R57" s="8"/>
      <c r="S57" s="8"/>
      <c r="T57" s="8"/>
      <c r="U57" s="8"/>
      <c r="V57" s="8"/>
      <c r="W57" s="8"/>
      <c r="X57" s="8"/>
      <c r="Y57" s="8"/>
      <c r="Z57" s="8"/>
      <c r="AA57" s="8"/>
      <c r="AB57" s="8"/>
      <c r="AC57" s="8"/>
      <c r="AD57" s="8"/>
    </row>
    <row r="58" spans="1:32" s="13" customFormat="1">
      <c r="A58" s="54" t="s">
        <v>28</v>
      </c>
      <c r="B58" s="28" t="s">
        <v>47</v>
      </c>
      <c r="C58" s="55" t="s">
        <v>28</v>
      </c>
      <c r="D58" s="37">
        <v>0</v>
      </c>
      <c r="E58" s="16">
        <v>0</v>
      </c>
      <c r="F58" s="16">
        <v>0</v>
      </c>
      <c r="G58" s="16"/>
      <c r="H58" s="16"/>
      <c r="I58" s="16"/>
      <c r="J58" s="16"/>
      <c r="K58" s="16"/>
    </row>
    <row r="59" spans="1:32" s="20" customFormat="1">
      <c r="A59" s="60"/>
      <c r="B59" s="19"/>
      <c r="C59" s="58" t="s">
        <v>28</v>
      </c>
      <c r="D59" s="36">
        <f>IF(D$10&gt;0, $B$5*(D58/D$10), "")</f>
        <v>0</v>
      </c>
      <c r="E59" s="36">
        <f t="shared" ref="E59:P59" si="49">IF(E$10&gt;0, $B$5*(E58/E$10), "")</f>
        <v>0</v>
      </c>
      <c r="F59" s="36">
        <f t="shared" si="49"/>
        <v>0</v>
      </c>
      <c r="G59" s="36" t="str">
        <f t="shared" si="49"/>
        <v/>
      </c>
      <c r="H59" s="36" t="str">
        <f t="shared" si="49"/>
        <v/>
      </c>
      <c r="I59" s="36" t="str">
        <f t="shared" si="49"/>
        <v/>
      </c>
      <c r="J59" s="36" t="str">
        <f t="shared" si="49"/>
        <v/>
      </c>
      <c r="K59" s="36" t="str">
        <f t="shared" si="49"/>
        <v/>
      </c>
      <c r="L59" s="36" t="str">
        <f t="shared" si="49"/>
        <v/>
      </c>
      <c r="M59" s="36" t="str">
        <f t="shared" si="49"/>
        <v/>
      </c>
      <c r="N59" s="36" t="str">
        <f t="shared" si="49"/>
        <v/>
      </c>
      <c r="O59" s="36" t="str">
        <f t="shared" si="49"/>
        <v/>
      </c>
      <c r="P59" s="36" t="str">
        <f t="shared" si="49"/>
        <v/>
      </c>
      <c r="Q59" s="8"/>
      <c r="R59" s="8"/>
      <c r="S59" s="8"/>
      <c r="T59" s="8"/>
      <c r="U59" s="8"/>
      <c r="V59" s="8"/>
      <c r="W59" s="8"/>
      <c r="X59" s="8"/>
      <c r="Y59" s="8"/>
      <c r="Z59" s="8"/>
      <c r="AA59" s="8"/>
      <c r="AB59" s="8"/>
      <c r="AC59" s="8"/>
      <c r="AD59" s="8"/>
    </row>
    <row r="60" spans="1:32" s="13" customFormat="1">
      <c r="A60" s="54" t="s">
        <v>29</v>
      </c>
      <c r="B60" s="28" t="s">
        <v>48</v>
      </c>
      <c r="C60" s="55" t="s">
        <v>29</v>
      </c>
      <c r="D60" s="37">
        <v>0.2</v>
      </c>
      <c r="E60" s="16">
        <v>0.4</v>
      </c>
      <c r="F60" s="16">
        <v>0.4</v>
      </c>
      <c r="G60" s="16"/>
      <c r="H60" s="16"/>
      <c r="I60" s="16"/>
      <c r="J60" s="16"/>
      <c r="K60" s="16"/>
      <c r="P60" s="17"/>
    </row>
    <row r="61" spans="1:32" s="21" customFormat="1" ht="15.6" thickBot="1">
      <c r="A61" s="61"/>
      <c r="B61" s="62"/>
      <c r="C61" s="63" t="s">
        <v>29</v>
      </c>
      <c r="D61" s="36">
        <f>IF(D$10&gt;0, $B$5*(D60/D$10), "")</f>
        <v>1.0373443983403117</v>
      </c>
      <c r="E61" s="36">
        <f t="shared" ref="E61:P61" si="50">IF(E$10&gt;0, $B$5*(E60/E$10), "")</f>
        <v>0.85910652920963138</v>
      </c>
      <c r="F61" s="36">
        <f t="shared" si="50"/>
        <v>0.53333333333333344</v>
      </c>
      <c r="G61" s="36" t="str">
        <f t="shared" si="50"/>
        <v/>
      </c>
      <c r="H61" s="36" t="str">
        <f t="shared" si="50"/>
        <v/>
      </c>
      <c r="I61" s="36" t="str">
        <f t="shared" si="50"/>
        <v/>
      </c>
      <c r="J61" s="36" t="str">
        <f t="shared" si="50"/>
        <v/>
      </c>
      <c r="K61" s="36" t="str">
        <f t="shared" si="50"/>
        <v/>
      </c>
      <c r="L61" s="36" t="str">
        <f t="shared" si="50"/>
        <v/>
      </c>
      <c r="M61" s="36" t="str">
        <f t="shared" si="50"/>
        <v/>
      </c>
      <c r="N61" s="36" t="str">
        <f t="shared" si="50"/>
        <v/>
      </c>
      <c r="O61" s="36" t="str">
        <f t="shared" si="50"/>
        <v/>
      </c>
      <c r="P61" s="36" t="str">
        <f t="shared" si="50"/>
        <v/>
      </c>
      <c r="Q61" s="8"/>
      <c r="R61" s="8"/>
      <c r="S61" s="8"/>
      <c r="T61" s="8"/>
      <c r="U61" s="8"/>
      <c r="V61" s="8"/>
      <c r="W61" s="8"/>
      <c r="X61" s="8"/>
      <c r="Y61" s="8"/>
      <c r="Z61" s="8"/>
      <c r="AA61" s="8"/>
      <c r="AB61" s="8"/>
      <c r="AC61" s="8"/>
      <c r="AD61" s="8"/>
    </row>
    <row r="62" spans="1:32" ht="15.6" thickTop="1">
      <c r="A62" s="40"/>
      <c r="B62" s="41"/>
      <c r="C62" s="42"/>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row>
    <row r="63" spans="1:32">
      <c r="C63" s="29" t="s">
        <v>59</v>
      </c>
      <c r="E63" s="4"/>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row>
    <row r="86" spans="3:3">
      <c r="C86" s="29" t="s">
        <v>60</v>
      </c>
    </row>
    <row r="109" spans="3:3">
      <c r="C109" s="29" t="s">
        <v>61</v>
      </c>
    </row>
    <row r="132" spans="3:3">
      <c r="C132" s="29" t="s">
        <v>62</v>
      </c>
    </row>
    <row r="155" spans="3:3">
      <c r="C155" s="29" t="s">
        <v>63</v>
      </c>
    </row>
    <row r="178" spans="3:3">
      <c r="C178" s="29" t="s">
        <v>64</v>
      </c>
    </row>
    <row r="201" spans="3:3">
      <c r="C201" s="29" t="s">
        <v>65</v>
      </c>
    </row>
    <row r="224" spans="3:3">
      <c r="C224" s="29" t="s">
        <v>66</v>
      </c>
    </row>
    <row r="247" spans="3:3">
      <c r="C247" s="29" t="s">
        <v>67</v>
      </c>
    </row>
    <row r="270" spans="3:3">
      <c r="C270" s="29" t="s">
        <v>68</v>
      </c>
    </row>
    <row r="293" spans="3:3">
      <c r="C293" s="29" t="s">
        <v>69</v>
      </c>
    </row>
    <row r="316" spans="3:3">
      <c r="C316" s="29" t="s">
        <v>70</v>
      </c>
    </row>
    <row r="339" spans="3:3">
      <c r="C339" s="29" t="s">
        <v>69</v>
      </c>
    </row>
    <row r="362" spans="3:3">
      <c r="C362" s="29" t="s">
        <v>71</v>
      </c>
    </row>
    <row r="385" spans="3:3">
      <c r="C385" s="29" t="s">
        <v>71</v>
      </c>
    </row>
    <row r="408" spans="3:3">
      <c r="C408" s="29" t="s">
        <v>72</v>
      </c>
    </row>
    <row r="431" spans="3:3">
      <c r="C431" s="29" t="s">
        <v>73</v>
      </c>
    </row>
    <row r="454" spans="3:3">
      <c r="C454" s="29" t="s">
        <v>74</v>
      </c>
    </row>
    <row r="471" spans="20:20">
      <c r="T471" s="22"/>
    </row>
    <row r="494" spans="20:20">
      <c r="T494" s="22"/>
    </row>
    <row r="518" spans="11:11">
      <c r="K518" s="22" t="s">
        <v>75</v>
      </c>
    </row>
    <row r="546" spans="3:3">
      <c r="C546" s="29" t="s">
        <v>76</v>
      </c>
    </row>
    <row r="569" spans="3:3">
      <c r="C569" s="29" t="s">
        <v>77</v>
      </c>
    </row>
    <row r="583" spans="2:29" s="4" customFormat="1">
      <c r="B583" s="20"/>
      <c r="C583" s="18"/>
      <c r="D583" s="2"/>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row>
  </sheetData>
  <sheetProtection sheet="1" objects="1" scenarios="1" selectLockedCells="1"/>
  <phoneticPr fontId="1" type="noConversion"/>
  <pageMargins left="0.75" right="0.75" top="0.75" bottom="0.75" header="0.5" footer="0.5"/>
  <pageSetup paperSize="119" orientation="landscape" r:id="rId1"/>
  <headerFooter alignWithMargins="0"/>
  <rowBreaks count="10" manualBreakCount="10">
    <brk id="84" max="16383" man="1"/>
    <brk id="176" max="16383" man="1"/>
    <brk id="222" max="16383" man="1"/>
    <brk id="268" max="16383" man="1"/>
    <brk id="314" max="16383" man="1"/>
    <brk id="359" max="16383" man="1"/>
    <brk id="403" max="16383" man="1"/>
    <brk id="447" max="16383" man="1"/>
    <brk id="492" max="16383" man="1"/>
    <brk id="536" max="16383" man="1"/>
  </rowBreaks>
  <drawing r:id="rId2"/>
</worksheet>
</file>

<file path=xl/worksheets/sheet3.xml><?xml version="1.0" encoding="utf-8"?>
<worksheet xmlns="http://schemas.openxmlformats.org/spreadsheetml/2006/main" xmlns:r="http://schemas.openxmlformats.org/officeDocument/2006/relationships">
  <dimension ref="A1:A36"/>
  <sheetViews>
    <sheetView tabSelected="1" workbookViewId="0">
      <selection activeCell="A16" sqref="A16"/>
    </sheetView>
  </sheetViews>
  <sheetFormatPr defaultRowHeight="13.2"/>
  <cols>
    <col min="1" max="1" width="87.08984375" style="75" customWidth="1"/>
    <col min="2" max="16384" width="8.7265625" style="76"/>
  </cols>
  <sheetData>
    <row r="1" spans="1:1">
      <c r="A1" s="75" t="s">
        <v>84</v>
      </c>
    </row>
    <row r="3" spans="1:1" ht="52.8">
      <c r="A3" s="77" t="s">
        <v>96</v>
      </c>
    </row>
    <row r="5" spans="1:1">
      <c r="A5" s="75" t="s">
        <v>85</v>
      </c>
    </row>
    <row r="6" spans="1:1">
      <c r="A6" s="75" t="s">
        <v>86</v>
      </c>
    </row>
    <row r="7" spans="1:1">
      <c r="A7" s="75" t="s">
        <v>87</v>
      </c>
    </row>
    <row r="9" spans="1:1" ht="26.4">
      <c r="A9" s="75" t="s">
        <v>97</v>
      </c>
    </row>
    <row r="11" spans="1:1">
      <c r="A11" s="75" t="s">
        <v>88</v>
      </c>
    </row>
    <row r="12" spans="1:1">
      <c r="A12" s="75" t="s">
        <v>89</v>
      </c>
    </row>
    <row r="14" spans="1:1" ht="52.8">
      <c r="A14" s="75" t="s">
        <v>102</v>
      </c>
    </row>
    <row r="16" spans="1:1" ht="26.4">
      <c r="A16" s="75" t="s">
        <v>103</v>
      </c>
    </row>
    <row r="18" spans="1:1" ht="39.6">
      <c r="A18" s="77" t="s">
        <v>90</v>
      </c>
    </row>
    <row r="20" spans="1:1" ht="26.4">
      <c r="A20" s="75" t="s">
        <v>91</v>
      </c>
    </row>
    <row r="22" spans="1:1" ht="79.2">
      <c r="A22" s="77" t="s">
        <v>98</v>
      </c>
    </row>
    <row r="24" spans="1:1" ht="39.6">
      <c r="A24" s="77" t="s">
        <v>92</v>
      </c>
    </row>
    <row r="26" spans="1:1" ht="39.6">
      <c r="A26" s="77" t="s">
        <v>99</v>
      </c>
    </row>
    <row r="28" spans="1:1">
      <c r="A28" s="75" t="s">
        <v>93</v>
      </c>
    </row>
    <row r="30" spans="1:1">
      <c r="A30" s="75" t="s">
        <v>94</v>
      </c>
    </row>
    <row r="32" spans="1:1">
      <c r="A32" s="75" t="s">
        <v>95</v>
      </c>
    </row>
    <row r="34" spans="1:1" ht="26.4">
      <c r="A34" s="75" t="s">
        <v>100</v>
      </c>
    </row>
    <row r="36" spans="1:1">
      <c r="A36" s="75" t="s">
        <v>101</v>
      </c>
    </row>
  </sheetData>
  <sheetProtection sheet="1" objects="1" scenarios="1"/>
  <phoneticPr fontId="1" type="noConversion"/>
  <pageMargins left="0.75" right="0.75" top="1" bottom="1" header="0.5" footer="0.5"/>
  <pageSetup orientation="portrait" horizontalDpi="4294967293" verticalDpi="0"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Trending</vt:lpstr>
      <vt:lpstr>Example</vt:lpstr>
      <vt:lpstr>Notes</vt:lpstr>
      <vt:lpstr>Sheet3</vt:lpstr>
    </vt:vector>
  </TitlesOfParts>
  <Company>ZymoGenetics,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dove</dc:creator>
  <cp:lastModifiedBy>DOVE</cp:lastModifiedBy>
  <cp:lastPrinted>2006-11-25T15:56:03Z</cp:lastPrinted>
  <dcterms:created xsi:type="dcterms:W3CDTF">2006-11-17T15:22:55Z</dcterms:created>
  <dcterms:modified xsi:type="dcterms:W3CDTF">2012-09-24T17:02:42Z</dcterms:modified>
</cp:coreProperties>
</file>